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295" windowHeight="7170" firstSheet="4" activeTab="17"/>
  </bookViews>
  <sheets>
    <sheet name="1-4" sheetId="4" state="hidden" r:id="rId1"/>
    <sheet name="1-4 v.1" sheetId="6" state="hidden" r:id="rId2"/>
    <sheet name="1-4 v.2" sheetId="17" state="hidden" r:id="rId3"/>
    <sheet name="1-4 v.3" sheetId="7" state="hidden" r:id="rId4"/>
    <sheet name="1-4 v.4" sheetId="8" r:id="rId5"/>
    <sheet name="1-4 v.4.2" sheetId="25" state="hidden" r:id="rId6"/>
    <sheet name="1-4 v.5" sheetId="9" r:id="rId7"/>
    <sheet name="1-4 v.4 new" sheetId="23" r:id="rId8"/>
    <sheet name="1-4 v.5 new" sheetId="24" r:id="rId9"/>
    <sheet name="5-9" sheetId="3" state="hidden" r:id="rId10"/>
    <sheet name="5-9 v.1" sheetId="11" state="hidden" r:id="rId11"/>
    <sheet name="5-9 v.2" sheetId="19" state="hidden" r:id="rId12"/>
    <sheet name="5-9 v.3" sheetId="12" state="hidden" r:id="rId13"/>
    <sheet name="5-9 v.4" sheetId="13" state="hidden" r:id="rId14"/>
    <sheet name="5-9 v.5" sheetId="14" r:id="rId15"/>
    <sheet name="5-9 v.6" sheetId="15" r:id="rId16"/>
    <sheet name="5-9 v.5 new 1" sheetId="21" r:id="rId17"/>
    <sheet name="5-9 v.6 new" sheetId="22" r:id="rId18"/>
    <sheet name="Лист1" sheetId="5" state="hidden" r:id="rId19"/>
  </sheets>
  <definedNames>
    <definedName name="_xlnm.Print_Area" localSheetId="0">'1-4'!$A$1:$M$31</definedName>
    <definedName name="_xlnm.Print_Area" localSheetId="16">'5-9 v.5 new 1'!$A$1:$O$41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15" l="1"/>
  <c r="O38" i="14"/>
  <c r="M28" i="9"/>
  <c r="L32" i="25"/>
  <c r="K32" i="25"/>
  <c r="I32" i="25"/>
  <c r="G32" i="25"/>
  <c r="E32" i="25"/>
  <c r="M32" i="25" s="1"/>
  <c r="M28" i="25"/>
  <c r="L24" i="25"/>
  <c r="K24" i="25"/>
  <c r="I24" i="25"/>
  <c r="G24" i="25"/>
  <c r="E24" i="25"/>
  <c r="M24" i="25" s="1"/>
  <c r="L23" i="25"/>
  <c r="K23" i="25"/>
  <c r="I23" i="25"/>
  <c r="G23" i="25"/>
  <c r="M23" i="25" s="1"/>
  <c r="E23" i="25"/>
  <c r="F20" i="25"/>
  <c r="F21" i="25" s="1"/>
  <c r="J18" i="25"/>
  <c r="H18" i="25"/>
  <c r="F18" i="25"/>
  <c r="D18" i="25"/>
  <c r="D20" i="25" s="1"/>
  <c r="D21" i="25" s="1"/>
  <c r="M17" i="25"/>
  <c r="L17" i="25"/>
  <c r="K17" i="25"/>
  <c r="I17" i="25"/>
  <c r="G17" i="25"/>
  <c r="E17" i="25"/>
  <c r="L16" i="25"/>
  <c r="K16" i="25"/>
  <c r="M16" i="25" s="1"/>
  <c r="I16" i="25"/>
  <c r="G16" i="25"/>
  <c r="E16" i="25"/>
  <c r="L15" i="25"/>
  <c r="K15" i="25"/>
  <c r="M15" i="25" s="1"/>
  <c r="I15" i="25"/>
  <c r="G15" i="25"/>
  <c r="E15" i="25"/>
  <c r="L14" i="25"/>
  <c r="K14" i="25"/>
  <c r="M14" i="25" s="1"/>
  <c r="I14" i="25"/>
  <c r="G14" i="25"/>
  <c r="E14" i="25"/>
  <c r="M13" i="25"/>
  <c r="L13" i="25"/>
  <c r="K13" i="25"/>
  <c r="L12" i="25"/>
  <c r="K12" i="25"/>
  <c r="I12" i="25"/>
  <c r="G12" i="25"/>
  <c r="E12" i="25"/>
  <c r="M12" i="25" s="1"/>
  <c r="L11" i="25"/>
  <c r="K11" i="25"/>
  <c r="M11" i="25" s="1"/>
  <c r="I11" i="25"/>
  <c r="G11" i="25"/>
  <c r="E11" i="25"/>
  <c r="L10" i="25"/>
  <c r="K10" i="25"/>
  <c r="M10" i="25" s="1"/>
  <c r="I10" i="25"/>
  <c r="G10" i="25"/>
  <c r="L8" i="25"/>
  <c r="K8" i="25"/>
  <c r="I8" i="25"/>
  <c r="G8" i="25"/>
  <c r="E8" i="25"/>
  <c r="L7" i="25"/>
  <c r="K7" i="25"/>
  <c r="M7" i="25" s="1"/>
  <c r="I7" i="25"/>
  <c r="G7" i="25"/>
  <c r="E7" i="25"/>
  <c r="M6" i="25"/>
  <c r="L6" i="25"/>
  <c r="K6" i="25"/>
  <c r="I6" i="25"/>
  <c r="I18" i="25" s="1"/>
  <c r="I20" i="25" s="1"/>
  <c r="I21" i="25" s="1"/>
  <c r="G6" i="25"/>
  <c r="G18" i="25" s="1"/>
  <c r="G20" i="25" s="1"/>
  <c r="G21" i="25" s="1"/>
  <c r="E6" i="25"/>
  <c r="M28" i="8"/>
  <c r="F22" i="25" l="1"/>
  <c r="G22" i="25" s="1"/>
  <c r="E18" i="25"/>
  <c r="E20" i="25" s="1"/>
  <c r="E21" i="25" s="1"/>
  <c r="M8" i="25"/>
  <c r="M18" i="25" s="1"/>
  <c r="M20" i="25" s="1"/>
  <c r="M21" i="25" s="1"/>
  <c r="H20" i="25"/>
  <c r="H21" i="25" s="1"/>
  <c r="D22" i="25"/>
  <c r="K18" i="25"/>
  <c r="K20" i="25" s="1"/>
  <c r="K21" i="25" s="1"/>
  <c r="L18" i="25"/>
  <c r="L20" i="25" s="1"/>
  <c r="J20" i="25"/>
  <c r="J21" i="25" s="1"/>
  <c r="J22" i="25" s="1"/>
  <c r="K22" i="25" s="1"/>
  <c r="L21" i="25" l="1"/>
  <c r="H22" i="25"/>
  <c r="I22" i="25" s="1"/>
  <c r="E22" i="25"/>
  <c r="L22" i="25" l="1"/>
  <c r="M22" i="25"/>
  <c r="M34" i="25" l="1"/>
  <c r="N32" i="25" s="1"/>
  <c r="N22" i="25" l="1"/>
  <c r="M28" i="24" l="1"/>
  <c r="L28" i="24"/>
  <c r="I28" i="24"/>
  <c r="L24" i="24"/>
  <c r="K24" i="24"/>
  <c r="I24" i="24"/>
  <c r="G24" i="24"/>
  <c r="E24" i="24"/>
  <c r="M24" i="24" s="1"/>
  <c r="L23" i="24"/>
  <c r="K23" i="24"/>
  <c r="I23" i="24"/>
  <c r="G23" i="24"/>
  <c r="E23" i="24"/>
  <c r="J18" i="24"/>
  <c r="J20" i="24" s="1"/>
  <c r="J21" i="24" s="1"/>
  <c r="H18" i="24"/>
  <c r="F18" i="24"/>
  <c r="F20" i="24" s="1"/>
  <c r="F21" i="24" s="1"/>
  <c r="F22" i="24" s="1"/>
  <c r="G22" i="24" s="1"/>
  <c r="D18" i="24"/>
  <c r="L17" i="24"/>
  <c r="K17" i="24"/>
  <c r="I17" i="24"/>
  <c r="G17" i="24"/>
  <c r="E17" i="24"/>
  <c r="L16" i="24"/>
  <c r="K16" i="24"/>
  <c r="I16" i="24"/>
  <c r="G16" i="24"/>
  <c r="E16" i="24"/>
  <c r="L15" i="24"/>
  <c r="K15" i="24"/>
  <c r="I15" i="24"/>
  <c r="G15" i="24"/>
  <c r="E15" i="24"/>
  <c r="M15" i="24" s="1"/>
  <c r="L14" i="24"/>
  <c r="K14" i="24"/>
  <c r="I14" i="24"/>
  <c r="G14" i="24"/>
  <c r="E14" i="24"/>
  <c r="L13" i="24"/>
  <c r="K13" i="24"/>
  <c r="M13" i="24" s="1"/>
  <c r="M12" i="24"/>
  <c r="L12" i="24"/>
  <c r="K12" i="24"/>
  <c r="I12" i="24"/>
  <c r="G12" i="24"/>
  <c r="E12" i="24"/>
  <c r="L11" i="24"/>
  <c r="K11" i="24"/>
  <c r="I11" i="24"/>
  <c r="G11" i="24"/>
  <c r="E11" i="24"/>
  <c r="L10" i="24"/>
  <c r="K10" i="24"/>
  <c r="I10" i="24"/>
  <c r="G10" i="24"/>
  <c r="L8" i="24"/>
  <c r="K8" i="24"/>
  <c r="I8" i="24"/>
  <c r="G8" i="24"/>
  <c r="E8" i="24"/>
  <c r="L7" i="24"/>
  <c r="K7" i="24"/>
  <c r="I7" i="24"/>
  <c r="G7" i="24"/>
  <c r="E7" i="24"/>
  <c r="L6" i="24"/>
  <c r="K6" i="24"/>
  <c r="I6" i="24"/>
  <c r="G6" i="24"/>
  <c r="E6" i="24"/>
  <c r="M28" i="23"/>
  <c r="L28" i="23"/>
  <c r="I28" i="23"/>
  <c r="L24" i="23"/>
  <c r="K24" i="23"/>
  <c r="I24" i="23"/>
  <c r="G24" i="23"/>
  <c r="E24" i="23"/>
  <c r="L23" i="23"/>
  <c r="K23" i="23"/>
  <c r="I23" i="23"/>
  <c r="G23" i="23"/>
  <c r="E23" i="23"/>
  <c r="J21" i="23"/>
  <c r="H21" i="23"/>
  <c r="F21" i="23"/>
  <c r="K20" i="23"/>
  <c r="K21" i="23" s="1"/>
  <c r="I20" i="23"/>
  <c r="I21" i="23" s="1"/>
  <c r="G20" i="23"/>
  <c r="G21" i="23" s="1"/>
  <c r="J18" i="23"/>
  <c r="J22" i="23" s="1"/>
  <c r="K22" i="23" s="1"/>
  <c r="H18" i="23"/>
  <c r="F18" i="23"/>
  <c r="D18" i="23"/>
  <c r="L17" i="23"/>
  <c r="K17" i="23"/>
  <c r="I17" i="23"/>
  <c r="G17" i="23"/>
  <c r="E17" i="23"/>
  <c r="L16" i="23"/>
  <c r="K16" i="23"/>
  <c r="I16" i="23"/>
  <c r="G16" i="23"/>
  <c r="E16" i="23"/>
  <c r="L15" i="23"/>
  <c r="K15" i="23"/>
  <c r="I15" i="23"/>
  <c r="G15" i="23"/>
  <c r="E15" i="23"/>
  <c r="L14" i="23"/>
  <c r="K14" i="23"/>
  <c r="I14" i="23"/>
  <c r="G14" i="23"/>
  <c r="E14" i="23"/>
  <c r="L13" i="23"/>
  <c r="K13" i="23"/>
  <c r="M13" i="23" s="1"/>
  <c r="L12" i="23"/>
  <c r="K12" i="23"/>
  <c r="I12" i="23"/>
  <c r="G12" i="23"/>
  <c r="E12" i="23"/>
  <c r="L11" i="23"/>
  <c r="K11" i="23"/>
  <c r="I11" i="23"/>
  <c r="G11" i="23"/>
  <c r="E11" i="23"/>
  <c r="L10" i="23"/>
  <c r="K10" i="23"/>
  <c r="I10" i="23"/>
  <c r="G10" i="23"/>
  <c r="L8" i="23"/>
  <c r="K8" i="23"/>
  <c r="I8" i="23"/>
  <c r="G8" i="23"/>
  <c r="E8" i="23"/>
  <c r="L7" i="23"/>
  <c r="K7" i="23"/>
  <c r="I7" i="23"/>
  <c r="G7" i="23"/>
  <c r="E7" i="23"/>
  <c r="L6" i="23"/>
  <c r="K6" i="23"/>
  <c r="I6" i="23"/>
  <c r="G6" i="23"/>
  <c r="E6" i="23"/>
  <c r="M8" i="15"/>
  <c r="K8" i="15"/>
  <c r="I8" i="15"/>
  <c r="G8" i="15"/>
  <c r="O37" i="22"/>
  <c r="N37" i="22"/>
  <c r="N33" i="22"/>
  <c r="M33" i="22"/>
  <c r="K33" i="22"/>
  <c r="I33" i="22"/>
  <c r="G33" i="22"/>
  <c r="E33" i="22"/>
  <c r="D31" i="22"/>
  <c r="L30" i="22"/>
  <c r="J30" i="22"/>
  <c r="H30" i="22"/>
  <c r="F30" i="22"/>
  <c r="D30" i="22"/>
  <c r="M29" i="22"/>
  <c r="M30" i="22" s="1"/>
  <c r="E29" i="22"/>
  <c r="E30" i="22" s="1"/>
  <c r="L27" i="22"/>
  <c r="L31" i="22" s="1"/>
  <c r="J27" i="22"/>
  <c r="J31" i="22" s="1"/>
  <c r="H27" i="22"/>
  <c r="H31" i="22" s="1"/>
  <c r="F27" i="22"/>
  <c r="F31" i="22" s="1"/>
  <c r="D27" i="22"/>
  <c r="D32" i="22" s="1"/>
  <c r="N26" i="22"/>
  <c r="M26" i="22"/>
  <c r="K26" i="22"/>
  <c r="O26" i="22" s="1"/>
  <c r="N25" i="22"/>
  <c r="M25" i="22"/>
  <c r="K25" i="22"/>
  <c r="I25" i="22"/>
  <c r="G25" i="22"/>
  <c r="E25" i="22"/>
  <c r="N24" i="22"/>
  <c r="M24" i="22"/>
  <c r="K24" i="22"/>
  <c r="I24" i="22"/>
  <c r="G24" i="22"/>
  <c r="E24" i="22"/>
  <c r="N23" i="22"/>
  <c r="K23" i="22"/>
  <c r="I23" i="22"/>
  <c r="G23" i="22"/>
  <c r="E23" i="22"/>
  <c r="O23" i="22" s="1"/>
  <c r="N22" i="22"/>
  <c r="I22" i="22"/>
  <c r="G22" i="22"/>
  <c r="E22" i="22"/>
  <c r="O22" i="22" s="1"/>
  <c r="N21" i="22"/>
  <c r="M21" i="22"/>
  <c r="K21" i="22"/>
  <c r="I21" i="22"/>
  <c r="G21" i="22"/>
  <c r="E21" i="22"/>
  <c r="N20" i="22"/>
  <c r="M20" i="22"/>
  <c r="K20" i="22"/>
  <c r="O19" i="22"/>
  <c r="N19" i="22"/>
  <c r="M19" i="22"/>
  <c r="K19" i="22"/>
  <c r="I19" i="22"/>
  <c r="N18" i="22"/>
  <c r="M18" i="22"/>
  <c r="K18" i="22"/>
  <c r="I18" i="22"/>
  <c r="G18" i="22"/>
  <c r="E18" i="22"/>
  <c r="N17" i="22"/>
  <c r="M17" i="22"/>
  <c r="K17" i="22"/>
  <c r="I17" i="22"/>
  <c r="G17" i="22"/>
  <c r="O17" i="22" s="1"/>
  <c r="N16" i="22"/>
  <c r="E16" i="22"/>
  <c r="O15" i="22" s="1"/>
  <c r="N15" i="22"/>
  <c r="N14" i="22"/>
  <c r="M14" i="22"/>
  <c r="K14" i="22"/>
  <c r="I14" i="22"/>
  <c r="O14" i="22" s="1"/>
  <c r="N13" i="22"/>
  <c r="M13" i="22"/>
  <c r="K13" i="22"/>
  <c r="I13" i="22"/>
  <c r="N12" i="22"/>
  <c r="M12" i="22"/>
  <c r="K12" i="22"/>
  <c r="I12" i="22"/>
  <c r="N11" i="22"/>
  <c r="M11" i="22"/>
  <c r="K11" i="22"/>
  <c r="I11" i="22"/>
  <c r="G11" i="22"/>
  <c r="E11" i="22"/>
  <c r="N10" i="22"/>
  <c r="M10" i="22"/>
  <c r="K10" i="22"/>
  <c r="K27" i="22" s="1"/>
  <c r="I10" i="22"/>
  <c r="G10" i="22"/>
  <c r="E10" i="22"/>
  <c r="N8" i="22"/>
  <c r="M8" i="22"/>
  <c r="K8" i="22"/>
  <c r="I8" i="22"/>
  <c r="G8" i="22"/>
  <c r="E8" i="22"/>
  <c r="N7" i="22"/>
  <c r="M7" i="22"/>
  <c r="K7" i="22"/>
  <c r="O7" i="22" s="1"/>
  <c r="I7" i="22"/>
  <c r="G7" i="22"/>
  <c r="E7" i="22"/>
  <c r="N6" i="22"/>
  <c r="M6" i="22"/>
  <c r="K6" i="22"/>
  <c r="I6" i="22"/>
  <c r="G6" i="22"/>
  <c r="E6" i="22"/>
  <c r="O38" i="21"/>
  <c r="N38" i="21"/>
  <c r="N34" i="21"/>
  <c r="M34" i="21"/>
  <c r="K34" i="21"/>
  <c r="I34" i="21"/>
  <c r="G34" i="21"/>
  <c r="E34" i="21"/>
  <c r="N33" i="21"/>
  <c r="M33" i="21"/>
  <c r="K33" i="21"/>
  <c r="I33" i="21"/>
  <c r="G33" i="21"/>
  <c r="E33" i="21"/>
  <c r="L31" i="21"/>
  <c r="M31" i="21" s="1"/>
  <c r="J31" i="21"/>
  <c r="K31" i="21" s="1"/>
  <c r="H31" i="21"/>
  <c r="F31" i="21"/>
  <c r="D31" i="21"/>
  <c r="N30" i="21"/>
  <c r="O30" i="21" s="1"/>
  <c r="M30" i="21"/>
  <c r="K30" i="21"/>
  <c r="I30" i="21"/>
  <c r="I31" i="21" s="1"/>
  <c r="G30" i="21"/>
  <c r="G31" i="21" s="1"/>
  <c r="E30" i="21"/>
  <c r="E31" i="21" s="1"/>
  <c r="L28" i="21"/>
  <c r="J28" i="21"/>
  <c r="J32" i="21" s="1"/>
  <c r="H28" i="21"/>
  <c r="H32" i="21" s="1"/>
  <c r="F28" i="21"/>
  <c r="F32" i="21" s="1"/>
  <c r="D28" i="21"/>
  <c r="D32" i="21" s="1"/>
  <c r="N27" i="21"/>
  <c r="M27" i="21"/>
  <c r="O27" i="21" s="1"/>
  <c r="K27" i="21"/>
  <c r="N26" i="21"/>
  <c r="M26" i="21"/>
  <c r="K26" i="21"/>
  <c r="I26" i="21"/>
  <c r="G26" i="21"/>
  <c r="E26" i="21"/>
  <c r="N25" i="21"/>
  <c r="M25" i="21"/>
  <c r="K25" i="21"/>
  <c r="I25" i="21"/>
  <c r="G25" i="21"/>
  <c r="E25" i="21"/>
  <c r="N24" i="21"/>
  <c r="K24" i="21"/>
  <c r="I24" i="21"/>
  <c r="G24" i="21"/>
  <c r="E24" i="21"/>
  <c r="N23" i="21"/>
  <c r="I23" i="21"/>
  <c r="G23" i="21"/>
  <c r="E23" i="21"/>
  <c r="O23" i="21" s="1"/>
  <c r="N22" i="21"/>
  <c r="M22" i="21"/>
  <c r="K22" i="21"/>
  <c r="I22" i="21"/>
  <c r="G22" i="21"/>
  <c r="E22" i="21"/>
  <c r="N21" i="21"/>
  <c r="M21" i="21"/>
  <c r="O21" i="21" s="1"/>
  <c r="K21" i="21"/>
  <c r="N20" i="21"/>
  <c r="M20" i="21"/>
  <c r="K20" i="21"/>
  <c r="I20" i="21"/>
  <c r="O20" i="21" s="1"/>
  <c r="N19" i="21"/>
  <c r="M19" i="21"/>
  <c r="K19" i="21"/>
  <c r="I19" i="21"/>
  <c r="G19" i="21"/>
  <c r="E19" i="21"/>
  <c r="N18" i="21"/>
  <c r="M18" i="21"/>
  <c r="K18" i="21"/>
  <c r="I18" i="21"/>
  <c r="G18" i="21"/>
  <c r="N17" i="21"/>
  <c r="E17" i="21"/>
  <c r="O16" i="21" s="1"/>
  <c r="N16" i="21"/>
  <c r="N15" i="21"/>
  <c r="M15" i="21"/>
  <c r="K15" i="21"/>
  <c r="I15" i="21"/>
  <c r="N14" i="21"/>
  <c r="M14" i="21"/>
  <c r="K14" i="21"/>
  <c r="I14" i="21"/>
  <c r="N13" i="21"/>
  <c r="M13" i="21"/>
  <c r="K13" i="21"/>
  <c r="I13" i="21"/>
  <c r="N12" i="21"/>
  <c r="M12" i="21"/>
  <c r="K12" i="21"/>
  <c r="I12" i="21"/>
  <c r="G12" i="21"/>
  <c r="E12" i="21"/>
  <c r="N11" i="21"/>
  <c r="M11" i="21"/>
  <c r="K11" i="21"/>
  <c r="I11" i="21"/>
  <c r="G11" i="21"/>
  <c r="E11" i="21"/>
  <c r="N10" i="21"/>
  <c r="M10" i="21"/>
  <c r="K10" i="21"/>
  <c r="I10" i="21"/>
  <c r="G10" i="21"/>
  <c r="E10" i="21"/>
  <c r="N8" i="21"/>
  <c r="M8" i="21"/>
  <c r="O8" i="21" s="1"/>
  <c r="K8" i="21"/>
  <c r="I8" i="21"/>
  <c r="G8" i="21"/>
  <c r="E8" i="21"/>
  <c r="N7" i="21"/>
  <c r="M7" i="21"/>
  <c r="K7" i="21"/>
  <c r="I7" i="21"/>
  <c r="G7" i="21"/>
  <c r="E7" i="21"/>
  <c r="N6" i="21"/>
  <c r="M6" i="21"/>
  <c r="K6" i="21"/>
  <c r="I6" i="21"/>
  <c r="G6" i="21"/>
  <c r="E6" i="21"/>
  <c r="M14" i="24" l="1"/>
  <c r="K31" i="22"/>
  <c r="I27" i="22"/>
  <c r="E27" i="22"/>
  <c r="E31" i="22" s="1"/>
  <c r="M17" i="23"/>
  <c r="O8" i="22"/>
  <c r="O25" i="22"/>
  <c r="N31" i="21"/>
  <c r="J32" i="22"/>
  <c r="K32" i="22" s="1"/>
  <c r="K29" i="22" s="1"/>
  <c r="K30" i="22" s="1"/>
  <c r="M8" i="24"/>
  <c r="O20" i="22"/>
  <c r="G27" i="22"/>
  <c r="O24" i="21"/>
  <c r="O10" i="22"/>
  <c r="O21" i="22"/>
  <c r="O24" i="22"/>
  <c r="O33" i="22"/>
  <c r="M10" i="24"/>
  <c r="L32" i="22"/>
  <c r="M32" i="22" s="1"/>
  <c r="K28" i="21"/>
  <c r="K32" i="21" s="1"/>
  <c r="O6" i="22"/>
  <c r="O27" i="22" s="1"/>
  <c r="F32" i="22"/>
  <c r="G32" i="22" s="1"/>
  <c r="M17" i="24"/>
  <c r="O15" i="21"/>
  <c r="O11" i="22"/>
  <c r="O18" i="22"/>
  <c r="H32" i="22"/>
  <c r="I32" i="22" s="1"/>
  <c r="I29" i="22" s="1"/>
  <c r="I30" i="22" s="1"/>
  <c r="L18" i="24"/>
  <c r="L20" i="24" s="1"/>
  <c r="M16" i="24"/>
  <c r="M23" i="24"/>
  <c r="K18" i="24"/>
  <c r="K20" i="24" s="1"/>
  <c r="K21" i="24" s="1"/>
  <c r="G18" i="24"/>
  <c r="G20" i="24" s="1"/>
  <c r="G21" i="24" s="1"/>
  <c r="I18" i="24"/>
  <c r="E18" i="24"/>
  <c r="E20" i="24" s="1"/>
  <c r="E21" i="24" s="1"/>
  <c r="M7" i="24"/>
  <c r="M11" i="24"/>
  <c r="M14" i="23"/>
  <c r="M10" i="23"/>
  <c r="M11" i="23"/>
  <c r="H22" i="23"/>
  <c r="I22" i="23" s="1"/>
  <c r="M8" i="23"/>
  <c r="M7" i="23"/>
  <c r="K18" i="23"/>
  <c r="M16" i="23"/>
  <c r="I18" i="23"/>
  <c r="M12" i="23"/>
  <c r="M23" i="23"/>
  <c r="G18" i="23"/>
  <c r="E18" i="23"/>
  <c r="M15" i="23"/>
  <c r="M24" i="23"/>
  <c r="F22" i="23"/>
  <c r="G22" i="23" s="1"/>
  <c r="D20" i="23"/>
  <c r="M6" i="24"/>
  <c r="I20" i="24"/>
  <c r="I21" i="24" s="1"/>
  <c r="H20" i="24"/>
  <c r="H21" i="24" s="1"/>
  <c r="H22" i="24" s="1"/>
  <c r="I22" i="24" s="1"/>
  <c r="L18" i="23"/>
  <c r="M6" i="23"/>
  <c r="J22" i="24"/>
  <c r="K22" i="24" s="1"/>
  <c r="D20" i="24"/>
  <c r="D21" i="24" s="1"/>
  <c r="O6" i="21"/>
  <c r="O18" i="21"/>
  <c r="N28" i="21"/>
  <c r="L32" i="21"/>
  <c r="O11" i="21"/>
  <c r="E28" i="21"/>
  <c r="E32" i="21" s="1"/>
  <c r="O22" i="21"/>
  <c r="I28" i="21"/>
  <c r="I32" i="21" s="1"/>
  <c r="O7" i="21"/>
  <c r="G28" i="21"/>
  <c r="G32" i="21" s="1"/>
  <c r="O19" i="21"/>
  <c r="O25" i="21"/>
  <c r="O33" i="21"/>
  <c r="O10" i="21"/>
  <c r="O12" i="21"/>
  <c r="O26" i="21"/>
  <c r="O34" i="21"/>
  <c r="N32" i="22"/>
  <c r="E32" i="22"/>
  <c r="G29" i="22"/>
  <c r="G30" i="22" s="1"/>
  <c r="O30" i="22" s="1"/>
  <c r="O32" i="22"/>
  <c r="N31" i="22"/>
  <c r="I31" i="22"/>
  <c r="N27" i="22"/>
  <c r="M27" i="22"/>
  <c r="M31" i="22" s="1"/>
  <c r="N32" i="21"/>
  <c r="O31" i="21"/>
  <c r="M28" i="21"/>
  <c r="M32" i="21" s="1"/>
  <c r="O28" i="21" l="1"/>
  <c r="O32" i="21" s="1"/>
  <c r="M18" i="24"/>
  <c r="M20" i="24" s="1"/>
  <c r="M21" i="24" s="1"/>
  <c r="M18" i="23"/>
  <c r="L21" i="24"/>
  <c r="D22" i="24"/>
  <c r="E20" i="23"/>
  <c r="L20" i="23"/>
  <c r="D21" i="23"/>
  <c r="N29" i="22"/>
  <c r="N30" i="22" s="1"/>
  <c r="G31" i="22"/>
  <c r="O29" i="22"/>
  <c r="O31" i="22" s="1"/>
  <c r="M20" i="23" l="1"/>
  <c r="M21" i="23" s="1"/>
  <c r="E21" i="23"/>
  <c r="L22" i="24"/>
  <c r="E22" i="24"/>
  <c r="M22" i="24" s="1"/>
  <c r="L21" i="23"/>
  <c r="D22" i="23"/>
  <c r="N33" i="19"/>
  <c r="M36" i="3"/>
  <c r="K36" i="3"/>
  <c r="I36" i="3"/>
  <c r="G36" i="3"/>
  <c r="E36" i="3"/>
  <c r="E23" i="9"/>
  <c r="G23" i="9"/>
  <c r="I23" i="9"/>
  <c r="K23" i="9"/>
  <c r="L23" i="9"/>
  <c r="M23" i="9"/>
  <c r="L21" i="6"/>
  <c r="L22" i="23" l="1"/>
  <c r="E22" i="23"/>
  <c r="M22" i="23" s="1"/>
  <c r="N33" i="15"/>
  <c r="M33" i="15"/>
  <c r="O33" i="15" s="1"/>
  <c r="K33" i="15"/>
  <c r="I33" i="15"/>
  <c r="G33" i="15"/>
  <c r="E33" i="15"/>
  <c r="N34" i="14"/>
  <c r="M34" i="14"/>
  <c r="K34" i="14"/>
  <c r="I34" i="14"/>
  <c r="G34" i="14"/>
  <c r="E34" i="14"/>
  <c r="N32" i="13"/>
  <c r="M32" i="13"/>
  <c r="K32" i="13"/>
  <c r="I32" i="13"/>
  <c r="G32" i="13"/>
  <c r="E32" i="13"/>
  <c r="N32" i="12"/>
  <c r="M32" i="12"/>
  <c r="K32" i="12"/>
  <c r="I32" i="12"/>
  <c r="G32" i="12"/>
  <c r="E32" i="12"/>
  <c r="E38" i="3"/>
  <c r="G38" i="3"/>
  <c r="I38" i="3"/>
  <c r="K38" i="3"/>
  <c r="O38" i="3" s="1"/>
  <c r="M38" i="3"/>
  <c r="N38" i="3"/>
  <c r="J25" i="4"/>
  <c r="K25" i="4" s="1"/>
  <c r="F25" i="4"/>
  <c r="I24" i="4"/>
  <c r="E30" i="15"/>
  <c r="L30" i="15"/>
  <c r="D30" i="15"/>
  <c r="M29" i="15"/>
  <c r="M30" i="15" s="1"/>
  <c r="N8" i="14"/>
  <c r="M8" i="14"/>
  <c r="K8" i="14"/>
  <c r="I8" i="14"/>
  <c r="G8" i="14"/>
  <c r="E8" i="14"/>
  <c r="O36" i="13"/>
  <c r="F29" i="13"/>
  <c r="H29" i="13"/>
  <c r="J29" i="13"/>
  <c r="L29" i="13"/>
  <c r="D29" i="13"/>
  <c r="O36" i="12"/>
  <c r="M28" i="12"/>
  <c r="L29" i="12"/>
  <c r="J29" i="12"/>
  <c r="H29" i="12"/>
  <c r="F29" i="12"/>
  <c r="N8" i="19"/>
  <c r="M8" i="19"/>
  <c r="K8" i="19"/>
  <c r="I8" i="19"/>
  <c r="G8" i="19"/>
  <c r="E8" i="19"/>
  <c r="N7" i="19"/>
  <c r="M7" i="19"/>
  <c r="K7" i="19"/>
  <c r="I7" i="19"/>
  <c r="G7" i="19"/>
  <c r="E7" i="19"/>
  <c r="N6" i="19"/>
  <c r="M6" i="19"/>
  <c r="K6" i="19"/>
  <c r="I6" i="19"/>
  <c r="G6" i="19"/>
  <c r="E6" i="19"/>
  <c r="O38" i="19"/>
  <c r="N38" i="19"/>
  <c r="N34" i="19"/>
  <c r="M34" i="19"/>
  <c r="K34" i="19"/>
  <c r="I34" i="19"/>
  <c r="G34" i="19"/>
  <c r="E34" i="19"/>
  <c r="H30" i="19"/>
  <c r="I30" i="19" s="1"/>
  <c r="I31" i="19" s="1"/>
  <c r="L28" i="19"/>
  <c r="L30" i="19" s="1"/>
  <c r="J28" i="19"/>
  <c r="J30" i="19" s="1"/>
  <c r="K30" i="19" s="1"/>
  <c r="K31" i="19" s="1"/>
  <c r="H28" i="19"/>
  <c r="F28" i="19"/>
  <c r="F30" i="19" s="1"/>
  <c r="D28" i="19"/>
  <c r="D30" i="19" s="1"/>
  <c r="N27" i="19"/>
  <c r="M27" i="19"/>
  <c r="K27" i="19"/>
  <c r="O27" i="19" s="1"/>
  <c r="N26" i="19"/>
  <c r="M26" i="19"/>
  <c r="K26" i="19"/>
  <c r="I26" i="19"/>
  <c r="G26" i="19"/>
  <c r="E26" i="19"/>
  <c r="N25" i="19"/>
  <c r="M25" i="19"/>
  <c r="K25" i="19"/>
  <c r="I25" i="19"/>
  <c r="G25" i="19"/>
  <c r="E25" i="19"/>
  <c r="N24" i="19"/>
  <c r="K24" i="19"/>
  <c r="I24" i="19"/>
  <c r="G24" i="19"/>
  <c r="E24" i="19"/>
  <c r="N23" i="19"/>
  <c r="I23" i="19"/>
  <c r="G23" i="19"/>
  <c r="E23" i="19"/>
  <c r="O23" i="19" s="1"/>
  <c r="N22" i="19"/>
  <c r="M22" i="19"/>
  <c r="K22" i="19"/>
  <c r="I22" i="19"/>
  <c r="G22" i="19"/>
  <c r="E22" i="19"/>
  <c r="N21" i="19"/>
  <c r="M21" i="19"/>
  <c r="K21" i="19"/>
  <c r="N20" i="19"/>
  <c r="M20" i="19"/>
  <c r="K20" i="19"/>
  <c r="O20" i="19" s="1"/>
  <c r="I20" i="19"/>
  <c r="N19" i="19"/>
  <c r="M19" i="19"/>
  <c r="K19" i="19"/>
  <c r="I19" i="19"/>
  <c r="G19" i="19"/>
  <c r="E19" i="19"/>
  <c r="N18" i="19"/>
  <c r="M18" i="19"/>
  <c r="K18" i="19"/>
  <c r="I18" i="19"/>
  <c r="G18" i="19"/>
  <c r="N17" i="19"/>
  <c r="E17" i="19"/>
  <c r="O16" i="19" s="1"/>
  <c r="N16" i="19"/>
  <c r="N15" i="19"/>
  <c r="M15" i="19"/>
  <c r="K15" i="19"/>
  <c r="I15" i="19"/>
  <c r="O15" i="19" s="1"/>
  <c r="N14" i="19"/>
  <c r="M14" i="19"/>
  <c r="K14" i="19"/>
  <c r="I14" i="19"/>
  <c r="N13" i="19"/>
  <c r="M13" i="19"/>
  <c r="K13" i="19"/>
  <c r="I13" i="19"/>
  <c r="N12" i="19"/>
  <c r="M12" i="19"/>
  <c r="K12" i="19"/>
  <c r="I12" i="19"/>
  <c r="G12" i="19"/>
  <c r="E12" i="19"/>
  <c r="N11" i="19"/>
  <c r="M11" i="19"/>
  <c r="K11" i="19"/>
  <c r="I11" i="19"/>
  <c r="G11" i="19"/>
  <c r="E11" i="19"/>
  <c r="N10" i="19"/>
  <c r="M10" i="19"/>
  <c r="K10" i="19"/>
  <c r="I10" i="19"/>
  <c r="G10" i="19"/>
  <c r="E10" i="19"/>
  <c r="N28" i="12"/>
  <c r="L32" i="9"/>
  <c r="K32" i="9"/>
  <c r="I32" i="9"/>
  <c r="G32" i="9"/>
  <c r="E32" i="9"/>
  <c r="L8" i="9"/>
  <c r="K8" i="9"/>
  <c r="I8" i="9"/>
  <c r="G8" i="9"/>
  <c r="E8" i="9"/>
  <c r="L32" i="8"/>
  <c r="K32" i="8"/>
  <c r="I32" i="8"/>
  <c r="G32" i="8"/>
  <c r="E32" i="8"/>
  <c r="L8" i="8"/>
  <c r="K8" i="8"/>
  <c r="I8" i="8"/>
  <c r="G8" i="8"/>
  <c r="E8" i="8"/>
  <c r="L30" i="6"/>
  <c r="K30" i="6"/>
  <c r="I30" i="6"/>
  <c r="G30" i="6"/>
  <c r="E30" i="6"/>
  <c r="M26" i="6"/>
  <c r="L26" i="6"/>
  <c r="I26" i="6"/>
  <c r="L22" i="6"/>
  <c r="K22" i="6"/>
  <c r="I22" i="6"/>
  <c r="G22" i="6"/>
  <c r="E22" i="6"/>
  <c r="L30" i="7"/>
  <c r="K30" i="7"/>
  <c r="I30" i="7"/>
  <c r="G30" i="7"/>
  <c r="E30" i="7"/>
  <c r="M30" i="7" s="1"/>
  <c r="O32" i="13" l="1"/>
  <c r="M32" i="8"/>
  <c r="O8" i="14"/>
  <c r="O32" i="12"/>
  <c r="O21" i="19"/>
  <c r="M30" i="6"/>
  <c r="O7" i="19"/>
  <c r="O34" i="14"/>
  <c r="M22" i="6"/>
  <c r="O6" i="19"/>
  <c r="M32" i="9"/>
  <c r="G24" i="4"/>
  <c r="G25" i="4" s="1"/>
  <c r="K24" i="4"/>
  <c r="H25" i="4"/>
  <c r="O8" i="19"/>
  <c r="O25" i="19"/>
  <c r="O11" i="19"/>
  <c r="G28" i="19"/>
  <c r="I28" i="19"/>
  <c r="O34" i="19"/>
  <c r="O22" i="19"/>
  <c r="O19" i="19"/>
  <c r="O26" i="19"/>
  <c r="K28" i="19"/>
  <c r="K32" i="19" s="1"/>
  <c r="O10" i="19"/>
  <c r="O12" i="19"/>
  <c r="O24" i="19"/>
  <c r="O18" i="19"/>
  <c r="O43" i="19"/>
  <c r="P34" i="19" s="1"/>
  <c r="N30" i="19"/>
  <c r="D31" i="19"/>
  <c r="E30" i="19"/>
  <c r="I32" i="19"/>
  <c r="G30" i="19"/>
  <c r="G31" i="19" s="1"/>
  <c r="F31" i="19"/>
  <c r="F32" i="19" s="1"/>
  <c r="M30" i="19"/>
  <c r="M31" i="19" s="1"/>
  <c r="L31" i="19"/>
  <c r="L32" i="19" s="1"/>
  <c r="M28" i="19"/>
  <c r="N28" i="19"/>
  <c r="H31" i="19"/>
  <c r="H32" i="19" s="1"/>
  <c r="J31" i="19"/>
  <c r="J32" i="19" s="1"/>
  <c r="E28" i="19"/>
  <c r="M8" i="9"/>
  <c r="M8" i="8"/>
  <c r="N36" i="3" l="1"/>
  <c r="I25" i="4"/>
  <c r="O28" i="19"/>
  <c r="G32" i="19"/>
  <c r="E31" i="19"/>
  <c r="E32" i="19" s="1"/>
  <c r="O30" i="19"/>
  <c r="O31" i="19" s="1"/>
  <c r="O32" i="19" s="1"/>
  <c r="N31" i="19"/>
  <c r="D32" i="19"/>
  <c r="N32" i="19" s="1"/>
  <c r="P41" i="19"/>
  <c r="M32" i="19"/>
  <c r="L8" i="17" l="1"/>
  <c r="K8" i="17"/>
  <c r="I8" i="17"/>
  <c r="G8" i="17"/>
  <c r="E8" i="17"/>
  <c r="L32" i="17"/>
  <c r="K32" i="17"/>
  <c r="I32" i="17"/>
  <c r="G32" i="17"/>
  <c r="E32" i="17"/>
  <c r="M32" i="17" s="1"/>
  <c r="M28" i="17"/>
  <c r="L28" i="17"/>
  <c r="I28" i="17"/>
  <c r="L24" i="17"/>
  <c r="K24" i="17"/>
  <c r="I24" i="17"/>
  <c r="G24" i="17"/>
  <c r="M24" i="17" s="1"/>
  <c r="E24" i="17"/>
  <c r="L22" i="17"/>
  <c r="K22" i="17"/>
  <c r="I22" i="17"/>
  <c r="G22" i="17"/>
  <c r="E22" i="17"/>
  <c r="J18" i="17"/>
  <c r="J20" i="17" s="1"/>
  <c r="H18" i="17"/>
  <c r="H20" i="17" s="1"/>
  <c r="H21" i="17" s="1"/>
  <c r="I21" i="17" s="1"/>
  <c r="F18" i="17"/>
  <c r="F20" i="17" s="1"/>
  <c r="G20" i="17" s="1"/>
  <c r="G21" i="17" s="1"/>
  <c r="D18" i="17"/>
  <c r="L17" i="17"/>
  <c r="K17" i="17"/>
  <c r="I17" i="17"/>
  <c r="G17" i="17"/>
  <c r="E17" i="17"/>
  <c r="L16" i="17"/>
  <c r="K16" i="17"/>
  <c r="I16" i="17"/>
  <c r="G16" i="17"/>
  <c r="E16" i="17"/>
  <c r="L15" i="17"/>
  <c r="K15" i="17"/>
  <c r="I15" i="17"/>
  <c r="G15" i="17"/>
  <c r="E15" i="17"/>
  <c r="L14" i="17"/>
  <c r="K14" i="17"/>
  <c r="I14" i="17"/>
  <c r="G14" i="17"/>
  <c r="E14" i="17"/>
  <c r="L13" i="17"/>
  <c r="K13" i="17"/>
  <c r="M13" i="17" s="1"/>
  <c r="L12" i="17"/>
  <c r="K12" i="17"/>
  <c r="M12" i="17" s="1"/>
  <c r="I12" i="17"/>
  <c r="G12" i="17"/>
  <c r="E12" i="17"/>
  <c r="L11" i="17"/>
  <c r="K11" i="17"/>
  <c r="I11" i="17"/>
  <c r="G11" i="17"/>
  <c r="E11" i="17"/>
  <c r="L10" i="17"/>
  <c r="K10" i="17"/>
  <c r="I10" i="17"/>
  <c r="G10" i="17"/>
  <c r="L7" i="17"/>
  <c r="K7" i="17"/>
  <c r="I7" i="17"/>
  <c r="G7" i="17"/>
  <c r="E7" i="17"/>
  <c r="L6" i="17"/>
  <c r="K6" i="17"/>
  <c r="I6" i="17"/>
  <c r="G6" i="17"/>
  <c r="E6" i="17"/>
  <c r="M16" i="17" l="1"/>
  <c r="M8" i="17"/>
  <c r="M22" i="17"/>
  <c r="M34" i="17" s="1"/>
  <c r="M6" i="17"/>
  <c r="L18" i="17"/>
  <c r="K20" i="17"/>
  <c r="J21" i="17"/>
  <c r="K21" i="17" s="1"/>
  <c r="D20" i="17"/>
  <c r="E20" i="17" s="1"/>
  <c r="M14" i="17"/>
  <c r="M17" i="17"/>
  <c r="M7" i="17"/>
  <c r="M10" i="17"/>
  <c r="M15" i="17"/>
  <c r="G18" i="17"/>
  <c r="M11" i="17"/>
  <c r="K18" i="17"/>
  <c r="E18" i="17"/>
  <c r="I20" i="17"/>
  <c r="I18" i="17"/>
  <c r="F21" i="17"/>
  <c r="E6" i="6"/>
  <c r="N24" i="17" l="1"/>
  <c r="N32" i="17"/>
  <c r="M18" i="17"/>
  <c r="D21" i="17"/>
  <c r="L20" i="17"/>
  <c r="M20" i="17"/>
  <c r="L21" i="17"/>
  <c r="E21" i="17"/>
  <c r="M21" i="17" s="1"/>
  <c r="L23" i="8"/>
  <c r="K23" i="8"/>
  <c r="I23" i="8"/>
  <c r="G23" i="8"/>
  <c r="E23" i="8"/>
  <c r="L21" i="7"/>
  <c r="K21" i="7"/>
  <c r="I21" i="7"/>
  <c r="G21" i="7"/>
  <c r="E21" i="7"/>
  <c r="L27" i="4"/>
  <c r="K27" i="4"/>
  <c r="I27" i="4"/>
  <c r="G27" i="4"/>
  <c r="E27" i="4"/>
  <c r="N42" i="3"/>
  <c r="N33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6" i="3"/>
  <c r="N33" i="14"/>
  <c r="M33" i="14"/>
  <c r="K33" i="14"/>
  <c r="I33" i="14"/>
  <c r="G33" i="14"/>
  <c r="E33" i="14"/>
  <c r="M21" i="7" l="1"/>
  <c r="M23" i="8"/>
  <c r="M27" i="4"/>
  <c r="O33" i="14"/>
  <c r="L27" i="15"/>
  <c r="J27" i="15"/>
  <c r="J31" i="15" s="1"/>
  <c r="H27" i="15"/>
  <c r="H31" i="15" s="1"/>
  <c r="F27" i="15"/>
  <c r="D27" i="15"/>
  <c r="N26" i="15"/>
  <c r="M26" i="15"/>
  <c r="K26" i="15"/>
  <c r="N25" i="15"/>
  <c r="M25" i="15"/>
  <c r="K25" i="15"/>
  <c r="I25" i="15"/>
  <c r="G25" i="15"/>
  <c r="E25" i="15"/>
  <c r="N24" i="15"/>
  <c r="M24" i="15"/>
  <c r="K24" i="15"/>
  <c r="I24" i="15"/>
  <c r="G24" i="15"/>
  <c r="E24" i="15"/>
  <c r="N23" i="15"/>
  <c r="K23" i="15"/>
  <c r="I23" i="15"/>
  <c r="G23" i="15"/>
  <c r="E23" i="15"/>
  <c r="N22" i="15"/>
  <c r="I22" i="15"/>
  <c r="G22" i="15"/>
  <c r="E22" i="15"/>
  <c r="N21" i="15"/>
  <c r="M21" i="15"/>
  <c r="K21" i="15"/>
  <c r="I21" i="15"/>
  <c r="G21" i="15"/>
  <c r="E21" i="15"/>
  <c r="N20" i="15"/>
  <c r="M20" i="15"/>
  <c r="K20" i="15"/>
  <c r="N19" i="15"/>
  <c r="M19" i="15"/>
  <c r="K19" i="15"/>
  <c r="I19" i="15"/>
  <c r="N18" i="15"/>
  <c r="M18" i="15"/>
  <c r="K18" i="15"/>
  <c r="I18" i="15"/>
  <c r="G18" i="15"/>
  <c r="E18" i="15"/>
  <c r="N17" i="15"/>
  <c r="M17" i="15"/>
  <c r="K17" i="15"/>
  <c r="I17" i="15"/>
  <c r="G17" i="15"/>
  <c r="N16" i="15"/>
  <c r="E16" i="15"/>
  <c r="O15" i="15" s="1"/>
  <c r="N15" i="15"/>
  <c r="N14" i="15"/>
  <c r="M14" i="15"/>
  <c r="K14" i="15"/>
  <c r="I14" i="15"/>
  <c r="N13" i="15"/>
  <c r="M13" i="15"/>
  <c r="K13" i="15"/>
  <c r="I13" i="15"/>
  <c r="N12" i="15"/>
  <c r="M12" i="15"/>
  <c r="K12" i="15"/>
  <c r="I12" i="15"/>
  <c r="N11" i="15"/>
  <c r="M11" i="15"/>
  <c r="K11" i="15"/>
  <c r="I11" i="15"/>
  <c r="G11" i="15"/>
  <c r="E11" i="15"/>
  <c r="N10" i="15"/>
  <c r="M10" i="15"/>
  <c r="K10" i="15"/>
  <c r="I10" i="15"/>
  <c r="G10" i="15"/>
  <c r="E10" i="15"/>
  <c r="N8" i="15"/>
  <c r="E8" i="15"/>
  <c r="N7" i="15"/>
  <c r="M7" i="15"/>
  <c r="K7" i="15"/>
  <c r="I7" i="15"/>
  <c r="G7" i="15"/>
  <c r="E7" i="15"/>
  <c r="N6" i="15"/>
  <c r="M6" i="15"/>
  <c r="K6" i="15"/>
  <c r="I6" i="15"/>
  <c r="G6" i="15"/>
  <c r="E6" i="15"/>
  <c r="M31" i="14"/>
  <c r="K31" i="14"/>
  <c r="L28" i="14"/>
  <c r="L32" i="14" s="1"/>
  <c r="J28" i="14"/>
  <c r="J30" i="14" s="1"/>
  <c r="J32" i="14" s="1"/>
  <c r="H28" i="14"/>
  <c r="H30" i="14" s="1"/>
  <c r="H32" i="14" s="1"/>
  <c r="F28" i="14"/>
  <c r="D28" i="14"/>
  <c r="D32" i="14" s="1"/>
  <c r="N27" i="14"/>
  <c r="M27" i="14"/>
  <c r="K27" i="14"/>
  <c r="N26" i="14"/>
  <c r="M26" i="14"/>
  <c r="K26" i="14"/>
  <c r="I26" i="14"/>
  <c r="G26" i="14"/>
  <c r="E26" i="14"/>
  <c r="N25" i="14"/>
  <c r="M25" i="14"/>
  <c r="K25" i="14"/>
  <c r="I25" i="14"/>
  <c r="G25" i="14"/>
  <c r="E25" i="14"/>
  <c r="N24" i="14"/>
  <c r="K24" i="14"/>
  <c r="I24" i="14"/>
  <c r="G24" i="14"/>
  <c r="E24" i="14"/>
  <c r="N23" i="14"/>
  <c r="I23" i="14"/>
  <c r="G23" i="14"/>
  <c r="E23" i="14"/>
  <c r="N22" i="14"/>
  <c r="M22" i="14"/>
  <c r="K22" i="14"/>
  <c r="I22" i="14"/>
  <c r="G22" i="14"/>
  <c r="E22" i="14"/>
  <c r="N21" i="14"/>
  <c r="M21" i="14"/>
  <c r="K21" i="14"/>
  <c r="N20" i="14"/>
  <c r="M20" i="14"/>
  <c r="K20" i="14"/>
  <c r="I20" i="14"/>
  <c r="N19" i="14"/>
  <c r="M19" i="14"/>
  <c r="K19" i="14"/>
  <c r="I19" i="14"/>
  <c r="G19" i="14"/>
  <c r="E19" i="14"/>
  <c r="N18" i="14"/>
  <c r="M18" i="14"/>
  <c r="K18" i="14"/>
  <c r="I18" i="14"/>
  <c r="G18" i="14"/>
  <c r="N17" i="14"/>
  <c r="E17" i="14"/>
  <c r="O16" i="14" s="1"/>
  <c r="N16" i="14"/>
  <c r="N15" i="14"/>
  <c r="M15" i="14"/>
  <c r="K15" i="14"/>
  <c r="I15" i="14"/>
  <c r="N14" i="14"/>
  <c r="M14" i="14"/>
  <c r="K14" i="14"/>
  <c r="I14" i="14"/>
  <c r="N13" i="14"/>
  <c r="M13" i="14"/>
  <c r="K13" i="14"/>
  <c r="I13" i="14"/>
  <c r="N12" i="14"/>
  <c r="M12" i="14"/>
  <c r="K12" i="14"/>
  <c r="I12" i="14"/>
  <c r="G12" i="14"/>
  <c r="E12" i="14"/>
  <c r="N11" i="14"/>
  <c r="M11" i="14"/>
  <c r="K11" i="14"/>
  <c r="I11" i="14"/>
  <c r="G11" i="14"/>
  <c r="E11" i="14"/>
  <c r="N10" i="14"/>
  <c r="M10" i="14"/>
  <c r="K10" i="14"/>
  <c r="I10" i="14"/>
  <c r="G10" i="14"/>
  <c r="E10" i="14"/>
  <c r="N7" i="14"/>
  <c r="M7" i="14"/>
  <c r="K7" i="14"/>
  <c r="I7" i="14"/>
  <c r="G7" i="14"/>
  <c r="E7" i="14"/>
  <c r="N6" i="14"/>
  <c r="M6" i="14"/>
  <c r="K6" i="14"/>
  <c r="I6" i="14"/>
  <c r="G6" i="14"/>
  <c r="E6" i="14"/>
  <c r="N36" i="13"/>
  <c r="L26" i="13"/>
  <c r="J26" i="13"/>
  <c r="H26" i="13"/>
  <c r="F26" i="13"/>
  <c r="D26" i="13"/>
  <c r="N25" i="13"/>
  <c r="M25" i="13"/>
  <c r="K25" i="13"/>
  <c r="N24" i="13"/>
  <c r="M24" i="13"/>
  <c r="K24" i="13"/>
  <c r="I24" i="13"/>
  <c r="G24" i="13"/>
  <c r="E24" i="13"/>
  <c r="N23" i="13"/>
  <c r="M23" i="13"/>
  <c r="K23" i="13"/>
  <c r="I23" i="13"/>
  <c r="G23" i="13"/>
  <c r="E23" i="13"/>
  <c r="N22" i="13"/>
  <c r="K22" i="13"/>
  <c r="I22" i="13"/>
  <c r="G22" i="13"/>
  <c r="E22" i="13"/>
  <c r="N21" i="13"/>
  <c r="I21" i="13"/>
  <c r="G21" i="13"/>
  <c r="E21" i="13"/>
  <c r="O21" i="13" s="1"/>
  <c r="N20" i="13"/>
  <c r="M20" i="13"/>
  <c r="K20" i="13"/>
  <c r="I20" i="13"/>
  <c r="G20" i="13"/>
  <c r="E20" i="13"/>
  <c r="N19" i="13"/>
  <c r="M19" i="13"/>
  <c r="K19" i="13"/>
  <c r="N18" i="13"/>
  <c r="M18" i="13"/>
  <c r="K18" i="13"/>
  <c r="I18" i="13"/>
  <c r="N17" i="13"/>
  <c r="M17" i="13"/>
  <c r="K17" i="13"/>
  <c r="I17" i="13"/>
  <c r="G17" i="13"/>
  <c r="E17" i="13"/>
  <c r="N16" i="13"/>
  <c r="M16" i="13"/>
  <c r="K16" i="13"/>
  <c r="I16" i="13"/>
  <c r="G16" i="13"/>
  <c r="N15" i="13"/>
  <c r="E15" i="13"/>
  <c r="O14" i="13" s="1"/>
  <c r="N14" i="13"/>
  <c r="N13" i="13"/>
  <c r="M13" i="13"/>
  <c r="K13" i="13"/>
  <c r="I13" i="13"/>
  <c r="N12" i="13"/>
  <c r="M12" i="13"/>
  <c r="K12" i="13"/>
  <c r="I12" i="13"/>
  <c r="N11" i="13"/>
  <c r="M11" i="13"/>
  <c r="K11" i="13"/>
  <c r="I11" i="13"/>
  <c r="N10" i="13"/>
  <c r="M10" i="13"/>
  <c r="K10" i="13"/>
  <c r="I10" i="13"/>
  <c r="G10" i="13"/>
  <c r="E10" i="13"/>
  <c r="N9" i="13"/>
  <c r="M9" i="13"/>
  <c r="K9" i="13"/>
  <c r="I9" i="13"/>
  <c r="G9" i="13"/>
  <c r="E9" i="13"/>
  <c r="N8" i="13"/>
  <c r="M8" i="13"/>
  <c r="K8" i="13"/>
  <c r="I8" i="13"/>
  <c r="G8" i="13"/>
  <c r="E8" i="13"/>
  <c r="N7" i="13"/>
  <c r="M7" i="13"/>
  <c r="K7" i="13"/>
  <c r="I7" i="13"/>
  <c r="G7" i="13"/>
  <c r="E7" i="13"/>
  <c r="N6" i="13"/>
  <c r="M6" i="13"/>
  <c r="K6" i="13"/>
  <c r="I6" i="13"/>
  <c r="G6" i="13"/>
  <c r="E6" i="13"/>
  <c r="N36" i="12"/>
  <c r="M29" i="12"/>
  <c r="K29" i="12"/>
  <c r="L26" i="12"/>
  <c r="J26" i="12"/>
  <c r="H26" i="12"/>
  <c r="F26" i="12"/>
  <c r="D26" i="12"/>
  <c r="D30" i="12" s="1"/>
  <c r="N25" i="12"/>
  <c r="M25" i="12"/>
  <c r="K25" i="12"/>
  <c r="N24" i="12"/>
  <c r="M24" i="12"/>
  <c r="K24" i="12"/>
  <c r="I24" i="12"/>
  <c r="G24" i="12"/>
  <c r="E24" i="12"/>
  <c r="N23" i="12"/>
  <c r="M23" i="12"/>
  <c r="K23" i="12"/>
  <c r="I23" i="12"/>
  <c r="G23" i="12"/>
  <c r="E23" i="12"/>
  <c r="N22" i="12"/>
  <c r="K22" i="12"/>
  <c r="I22" i="12"/>
  <c r="G22" i="12"/>
  <c r="E22" i="12"/>
  <c r="N21" i="12"/>
  <c r="I21" i="12"/>
  <c r="G21" i="12"/>
  <c r="E21" i="12"/>
  <c r="N20" i="12"/>
  <c r="M20" i="12"/>
  <c r="K20" i="12"/>
  <c r="I20" i="12"/>
  <c r="G20" i="12"/>
  <c r="E20" i="12"/>
  <c r="N19" i="12"/>
  <c r="M19" i="12"/>
  <c r="K19" i="12"/>
  <c r="N18" i="12"/>
  <c r="M18" i="12"/>
  <c r="K18" i="12"/>
  <c r="I18" i="12"/>
  <c r="N17" i="12"/>
  <c r="M17" i="12"/>
  <c r="K17" i="12"/>
  <c r="I17" i="12"/>
  <c r="G17" i="12"/>
  <c r="E17" i="12"/>
  <c r="N16" i="12"/>
  <c r="M16" i="12"/>
  <c r="K16" i="12"/>
  <c r="I16" i="12"/>
  <c r="G16" i="12"/>
  <c r="N15" i="12"/>
  <c r="E15" i="12"/>
  <c r="O14" i="12" s="1"/>
  <c r="N14" i="12"/>
  <c r="N13" i="12"/>
  <c r="M13" i="12"/>
  <c r="K13" i="12"/>
  <c r="I13" i="12"/>
  <c r="N12" i="12"/>
  <c r="M12" i="12"/>
  <c r="K12" i="12"/>
  <c r="I12" i="12"/>
  <c r="N11" i="12"/>
  <c r="M11" i="12"/>
  <c r="K11" i="12"/>
  <c r="I11" i="12"/>
  <c r="N10" i="12"/>
  <c r="M10" i="12"/>
  <c r="K10" i="12"/>
  <c r="I10" i="12"/>
  <c r="G10" i="12"/>
  <c r="E10" i="12"/>
  <c r="N9" i="12"/>
  <c r="M9" i="12"/>
  <c r="K9" i="12"/>
  <c r="I9" i="12"/>
  <c r="G9" i="12"/>
  <c r="E9" i="12"/>
  <c r="N8" i="12"/>
  <c r="M8" i="12"/>
  <c r="K8" i="12"/>
  <c r="I8" i="12"/>
  <c r="G8" i="12"/>
  <c r="E8" i="12"/>
  <c r="N7" i="12"/>
  <c r="M7" i="12"/>
  <c r="K7" i="12"/>
  <c r="I7" i="12"/>
  <c r="G7" i="12"/>
  <c r="E7" i="12"/>
  <c r="N6" i="12"/>
  <c r="M6" i="12"/>
  <c r="K6" i="12"/>
  <c r="I6" i="12"/>
  <c r="G6" i="12"/>
  <c r="E6" i="12"/>
  <c r="N36" i="11"/>
  <c r="N32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6" i="11"/>
  <c r="L24" i="9"/>
  <c r="K24" i="9"/>
  <c r="I24" i="9"/>
  <c r="G24" i="9"/>
  <c r="E24" i="9"/>
  <c r="J18" i="9"/>
  <c r="J20" i="9" s="1"/>
  <c r="H18" i="9"/>
  <c r="F18" i="9"/>
  <c r="F20" i="9" s="1"/>
  <c r="D18" i="9"/>
  <c r="L17" i="9"/>
  <c r="K17" i="9"/>
  <c r="I17" i="9"/>
  <c r="G17" i="9"/>
  <c r="E17" i="9"/>
  <c r="L16" i="9"/>
  <c r="K16" i="9"/>
  <c r="I16" i="9"/>
  <c r="G16" i="9"/>
  <c r="E16" i="9"/>
  <c r="L15" i="9"/>
  <c r="K15" i="9"/>
  <c r="I15" i="9"/>
  <c r="G15" i="9"/>
  <c r="E15" i="9"/>
  <c r="L14" i="9"/>
  <c r="K14" i="9"/>
  <c r="I14" i="9"/>
  <c r="G14" i="9"/>
  <c r="E14" i="9"/>
  <c r="L13" i="9"/>
  <c r="K13" i="9"/>
  <c r="M13" i="9" s="1"/>
  <c r="L12" i="9"/>
  <c r="K12" i="9"/>
  <c r="I12" i="9"/>
  <c r="G12" i="9"/>
  <c r="E12" i="9"/>
  <c r="L11" i="9"/>
  <c r="K11" i="9"/>
  <c r="I11" i="9"/>
  <c r="G11" i="9"/>
  <c r="E11" i="9"/>
  <c r="L10" i="9"/>
  <c r="K10" i="9"/>
  <c r="I10" i="9"/>
  <c r="G10" i="9"/>
  <c r="L7" i="9"/>
  <c r="K7" i="9"/>
  <c r="I7" i="9"/>
  <c r="G7" i="9"/>
  <c r="E7" i="9"/>
  <c r="L6" i="9"/>
  <c r="K6" i="9"/>
  <c r="I6" i="9"/>
  <c r="G6" i="9"/>
  <c r="E6" i="9"/>
  <c r="L24" i="8"/>
  <c r="K24" i="8"/>
  <c r="I24" i="8"/>
  <c r="G24" i="8"/>
  <c r="E24" i="8"/>
  <c r="J18" i="8"/>
  <c r="J20" i="8" s="1"/>
  <c r="H18" i="8"/>
  <c r="F18" i="8"/>
  <c r="F20" i="8" s="1"/>
  <c r="D18" i="8"/>
  <c r="D20" i="8" s="1"/>
  <c r="L17" i="8"/>
  <c r="K17" i="8"/>
  <c r="I17" i="8"/>
  <c r="G17" i="8"/>
  <c r="E17" i="8"/>
  <c r="L16" i="8"/>
  <c r="K16" i="8"/>
  <c r="I16" i="8"/>
  <c r="G16" i="8"/>
  <c r="E16" i="8"/>
  <c r="L15" i="8"/>
  <c r="K15" i="8"/>
  <c r="I15" i="8"/>
  <c r="G15" i="8"/>
  <c r="E15" i="8"/>
  <c r="L14" i="8"/>
  <c r="K14" i="8"/>
  <c r="I14" i="8"/>
  <c r="G14" i="8"/>
  <c r="E14" i="8"/>
  <c r="L13" i="8"/>
  <c r="K13" i="8"/>
  <c r="M13" i="8" s="1"/>
  <c r="L12" i="8"/>
  <c r="K12" i="8"/>
  <c r="I12" i="8"/>
  <c r="G12" i="8"/>
  <c r="E12" i="8"/>
  <c r="L11" i="8"/>
  <c r="K11" i="8"/>
  <c r="I11" i="8"/>
  <c r="G11" i="8"/>
  <c r="E11" i="8"/>
  <c r="L10" i="8"/>
  <c r="K10" i="8"/>
  <c r="I10" i="8"/>
  <c r="G10" i="8"/>
  <c r="L7" i="8"/>
  <c r="K7" i="8"/>
  <c r="I7" i="8"/>
  <c r="G7" i="8"/>
  <c r="E7" i="8"/>
  <c r="L6" i="8"/>
  <c r="K6" i="8"/>
  <c r="I6" i="8"/>
  <c r="G6" i="8"/>
  <c r="E6" i="8"/>
  <c r="M26" i="7"/>
  <c r="L26" i="7"/>
  <c r="I26" i="7"/>
  <c r="L22" i="7"/>
  <c r="K22" i="7"/>
  <c r="I22" i="7"/>
  <c r="G22" i="7"/>
  <c r="E22" i="7"/>
  <c r="J16" i="7"/>
  <c r="H16" i="7"/>
  <c r="F16" i="7"/>
  <c r="D16" i="7"/>
  <c r="D18" i="7" s="1"/>
  <c r="L15" i="7"/>
  <c r="K15" i="7"/>
  <c r="I15" i="7"/>
  <c r="G15" i="7"/>
  <c r="E15" i="7"/>
  <c r="L14" i="7"/>
  <c r="K14" i="7"/>
  <c r="I14" i="7"/>
  <c r="G14" i="7"/>
  <c r="E14" i="7"/>
  <c r="L13" i="7"/>
  <c r="K13" i="7"/>
  <c r="I13" i="7"/>
  <c r="G13" i="7"/>
  <c r="E13" i="7"/>
  <c r="L12" i="7"/>
  <c r="K12" i="7"/>
  <c r="I12" i="7"/>
  <c r="G12" i="7"/>
  <c r="E12" i="7"/>
  <c r="L11" i="7"/>
  <c r="K11" i="7"/>
  <c r="M11" i="7" s="1"/>
  <c r="L10" i="7"/>
  <c r="K10" i="7"/>
  <c r="I10" i="7"/>
  <c r="G10" i="7"/>
  <c r="E10" i="7"/>
  <c r="L9" i="7"/>
  <c r="K9" i="7"/>
  <c r="I9" i="7"/>
  <c r="G9" i="7"/>
  <c r="E9" i="7"/>
  <c r="L8" i="7"/>
  <c r="K8" i="7"/>
  <c r="I8" i="7"/>
  <c r="G8" i="7"/>
  <c r="L7" i="7"/>
  <c r="K7" i="7"/>
  <c r="I7" i="7"/>
  <c r="G7" i="7"/>
  <c r="E7" i="7"/>
  <c r="L6" i="7"/>
  <c r="K6" i="7"/>
  <c r="I6" i="7"/>
  <c r="G6" i="7"/>
  <c r="E6" i="7"/>
  <c r="L20" i="6"/>
  <c r="K20" i="6"/>
  <c r="I20" i="6"/>
  <c r="G20" i="6"/>
  <c r="E20" i="6"/>
  <c r="J16" i="6"/>
  <c r="H16" i="6"/>
  <c r="H18" i="6" s="1"/>
  <c r="H19" i="6" s="1"/>
  <c r="I19" i="6" s="1"/>
  <c r="F16" i="6"/>
  <c r="D16" i="6"/>
  <c r="L15" i="6"/>
  <c r="K15" i="6"/>
  <c r="I15" i="6"/>
  <c r="G15" i="6"/>
  <c r="E15" i="6"/>
  <c r="L14" i="6"/>
  <c r="K14" i="6"/>
  <c r="I14" i="6"/>
  <c r="G14" i="6"/>
  <c r="E14" i="6"/>
  <c r="L13" i="6"/>
  <c r="K13" i="6"/>
  <c r="I13" i="6"/>
  <c r="G13" i="6"/>
  <c r="E13" i="6"/>
  <c r="L12" i="6"/>
  <c r="K12" i="6"/>
  <c r="I12" i="6"/>
  <c r="G12" i="6"/>
  <c r="E12" i="6"/>
  <c r="L11" i="6"/>
  <c r="K11" i="6"/>
  <c r="M11" i="6" s="1"/>
  <c r="L10" i="6"/>
  <c r="K10" i="6"/>
  <c r="I10" i="6"/>
  <c r="G10" i="6"/>
  <c r="E10" i="6"/>
  <c r="L9" i="6"/>
  <c r="K9" i="6"/>
  <c r="I9" i="6"/>
  <c r="G9" i="6"/>
  <c r="E9" i="6"/>
  <c r="L8" i="6"/>
  <c r="K8" i="6"/>
  <c r="I8" i="6"/>
  <c r="G8" i="6"/>
  <c r="L7" i="6"/>
  <c r="K7" i="6"/>
  <c r="I7" i="6"/>
  <c r="G7" i="6"/>
  <c r="E7" i="6"/>
  <c r="L6" i="6"/>
  <c r="K6" i="6"/>
  <c r="I6" i="6"/>
  <c r="G6" i="6"/>
  <c r="I31" i="4"/>
  <c r="L31" i="4"/>
  <c r="L22" i="4"/>
  <c r="L23" i="4"/>
  <c r="L7" i="4"/>
  <c r="L8" i="4"/>
  <c r="L9" i="4"/>
  <c r="L10" i="4"/>
  <c r="L11" i="4"/>
  <c r="L12" i="4"/>
  <c r="L13" i="4"/>
  <c r="L14" i="4"/>
  <c r="L15" i="4"/>
  <c r="L16" i="4"/>
  <c r="L17" i="4"/>
  <c r="L6" i="4"/>
  <c r="O36" i="11"/>
  <c r="M32" i="11"/>
  <c r="K32" i="11"/>
  <c r="I32" i="11"/>
  <c r="G32" i="11"/>
  <c r="E32" i="11"/>
  <c r="L26" i="11"/>
  <c r="L28" i="11" s="1"/>
  <c r="L29" i="11" s="1"/>
  <c r="L30" i="11" s="1"/>
  <c r="J26" i="11"/>
  <c r="J28" i="11" s="1"/>
  <c r="H26" i="11"/>
  <c r="H28" i="11" s="1"/>
  <c r="H29" i="11" s="1"/>
  <c r="H30" i="11" s="1"/>
  <c r="F26" i="11"/>
  <c r="F28" i="11" s="1"/>
  <c r="D26" i="11"/>
  <c r="D28" i="11" s="1"/>
  <c r="M25" i="11"/>
  <c r="K25" i="11"/>
  <c r="M24" i="11"/>
  <c r="K24" i="11"/>
  <c r="I24" i="11"/>
  <c r="G24" i="11"/>
  <c r="E24" i="11"/>
  <c r="M23" i="11"/>
  <c r="K23" i="11"/>
  <c r="I23" i="11"/>
  <c r="G23" i="11"/>
  <c r="E23" i="11"/>
  <c r="K22" i="11"/>
  <c r="I22" i="11"/>
  <c r="G22" i="11"/>
  <c r="E22" i="11"/>
  <c r="I21" i="11"/>
  <c r="G21" i="11"/>
  <c r="E21" i="11"/>
  <c r="M20" i="11"/>
  <c r="K20" i="11"/>
  <c r="I20" i="11"/>
  <c r="G20" i="11"/>
  <c r="E20" i="11"/>
  <c r="M19" i="11"/>
  <c r="K19" i="11"/>
  <c r="O19" i="11" s="1"/>
  <c r="M18" i="11"/>
  <c r="K18" i="11"/>
  <c r="I18" i="11"/>
  <c r="M17" i="11"/>
  <c r="K17" i="11"/>
  <c r="I17" i="11"/>
  <c r="G17" i="11"/>
  <c r="E17" i="11"/>
  <c r="M16" i="11"/>
  <c r="K16" i="11"/>
  <c r="I16" i="11"/>
  <c r="G16" i="11"/>
  <c r="O16" i="11" s="1"/>
  <c r="E15" i="11"/>
  <c r="O14" i="11" s="1"/>
  <c r="M13" i="11"/>
  <c r="K13" i="11"/>
  <c r="I13" i="11"/>
  <c r="M12" i="11"/>
  <c r="K12" i="11"/>
  <c r="I12" i="11"/>
  <c r="M11" i="11"/>
  <c r="K11" i="11"/>
  <c r="I11" i="11"/>
  <c r="M10" i="11"/>
  <c r="K10" i="11"/>
  <c r="I10" i="11"/>
  <c r="G10" i="11"/>
  <c r="E10" i="11"/>
  <c r="M9" i="11"/>
  <c r="K9" i="11"/>
  <c r="I9" i="11"/>
  <c r="G9" i="11"/>
  <c r="E9" i="11"/>
  <c r="M8" i="11"/>
  <c r="K8" i="11"/>
  <c r="I8" i="11"/>
  <c r="G8" i="11"/>
  <c r="E8" i="11"/>
  <c r="M7" i="11"/>
  <c r="K7" i="11"/>
  <c r="I7" i="11"/>
  <c r="G7" i="11"/>
  <c r="E7" i="11"/>
  <c r="M6" i="11"/>
  <c r="K6" i="11"/>
  <c r="I6" i="11"/>
  <c r="G6" i="11"/>
  <c r="E6" i="11"/>
  <c r="D30" i="13" l="1"/>
  <c r="D31" i="13"/>
  <c r="O13" i="13"/>
  <c r="F30" i="13"/>
  <c r="F31" i="13"/>
  <c r="G31" i="13" s="1"/>
  <c r="H30" i="13"/>
  <c r="H31" i="13"/>
  <c r="I31" i="13" s="1"/>
  <c r="O43" i="14"/>
  <c r="F31" i="12"/>
  <c r="G31" i="12" s="1"/>
  <c r="F30" i="12"/>
  <c r="N30" i="12" s="1"/>
  <c r="J30" i="13"/>
  <c r="J31" i="13"/>
  <c r="K31" i="13" s="1"/>
  <c r="H30" i="12"/>
  <c r="H31" i="12"/>
  <c r="I31" i="12" s="1"/>
  <c r="L30" i="13"/>
  <c r="L31" i="13"/>
  <c r="M31" i="13" s="1"/>
  <c r="J31" i="12"/>
  <c r="K31" i="12" s="1"/>
  <c r="J30" i="12"/>
  <c r="L30" i="12"/>
  <c r="L31" i="12"/>
  <c r="M31" i="12" s="1"/>
  <c r="L31" i="15"/>
  <c r="L32" i="15"/>
  <c r="M32" i="15" s="1"/>
  <c r="F31" i="15"/>
  <c r="D31" i="15"/>
  <c r="D32" i="15"/>
  <c r="E32" i="15" s="1"/>
  <c r="O19" i="12"/>
  <c r="O22" i="12"/>
  <c r="O13" i="11"/>
  <c r="O25" i="11"/>
  <c r="O21" i="11"/>
  <c r="O23" i="11"/>
  <c r="O13" i="12"/>
  <c r="O21" i="12"/>
  <c r="O20" i="14"/>
  <c r="M7" i="7"/>
  <c r="L18" i="9"/>
  <c r="L20" i="9" s="1"/>
  <c r="D20" i="9"/>
  <c r="D21" i="9" s="1"/>
  <c r="D22" i="9" s="1"/>
  <c r="O10" i="11"/>
  <c r="M12" i="6"/>
  <c r="F30" i="14"/>
  <c r="M9" i="6"/>
  <c r="O14" i="15"/>
  <c r="O22" i="15"/>
  <c r="O16" i="12"/>
  <c r="H20" i="9"/>
  <c r="H21" i="9" s="1"/>
  <c r="H22" i="9" s="1"/>
  <c r="I22" i="9" s="1"/>
  <c r="H20" i="8"/>
  <c r="H21" i="8" s="1"/>
  <c r="H22" i="8" s="1"/>
  <c r="I22" i="8" s="1"/>
  <c r="M24" i="9"/>
  <c r="M11" i="9"/>
  <c r="M14" i="9"/>
  <c r="M16" i="9"/>
  <c r="M10" i="8"/>
  <c r="M10" i="7"/>
  <c r="M13" i="7"/>
  <c r="O17" i="15"/>
  <c r="O20" i="15"/>
  <c r="O6" i="15"/>
  <c r="O26" i="15"/>
  <c r="O10" i="14"/>
  <c r="O22" i="14"/>
  <c r="O9" i="13"/>
  <c r="O18" i="13"/>
  <c r="O20" i="13"/>
  <c r="O24" i="13"/>
  <c r="O25" i="12"/>
  <c r="O24" i="12"/>
  <c r="I27" i="15"/>
  <c r="O7" i="15"/>
  <c r="O23" i="15"/>
  <c r="O24" i="15"/>
  <c r="O11" i="15"/>
  <c r="O18" i="15"/>
  <c r="O10" i="15"/>
  <c r="O19" i="15"/>
  <c r="O21" i="15"/>
  <c r="O25" i="15"/>
  <c r="M17" i="8"/>
  <c r="K26" i="12"/>
  <c r="K28" i="12" s="1"/>
  <c r="I18" i="9"/>
  <c r="I20" i="9" s="1"/>
  <c r="I21" i="9" s="1"/>
  <c r="K18" i="9"/>
  <c r="K20" i="9" s="1"/>
  <c r="M10" i="9"/>
  <c r="M17" i="9"/>
  <c r="G18" i="9"/>
  <c r="G20" i="9" s="1"/>
  <c r="M6" i="9"/>
  <c r="M7" i="9"/>
  <c r="E18" i="9"/>
  <c r="E20" i="9" s="1"/>
  <c r="M12" i="9"/>
  <c r="M15" i="9"/>
  <c r="G16" i="7"/>
  <c r="G18" i="7" s="1"/>
  <c r="O8" i="15"/>
  <c r="K27" i="15"/>
  <c r="G27" i="15"/>
  <c r="E27" i="15"/>
  <c r="E31" i="15" s="1"/>
  <c r="G28" i="14"/>
  <c r="O26" i="14"/>
  <c r="E28" i="14"/>
  <c r="O15" i="14"/>
  <c r="O18" i="14"/>
  <c r="O21" i="14"/>
  <c r="O23" i="14"/>
  <c r="K28" i="14"/>
  <c r="O24" i="14"/>
  <c r="O25" i="14"/>
  <c r="I28" i="14"/>
  <c r="O11" i="14"/>
  <c r="O12" i="14"/>
  <c r="O19" i="14"/>
  <c r="O27" i="14"/>
  <c r="O19" i="13"/>
  <c r="K26" i="13"/>
  <c r="K30" i="13" s="1"/>
  <c r="O8" i="13"/>
  <c r="O10" i="13"/>
  <c r="O16" i="13"/>
  <c r="O22" i="13"/>
  <c r="O23" i="13"/>
  <c r="I26" i="13"/>
  <c r="E26" i="13"/>
  <c r="O17" i="13"/>
  <c r="O25" i="13"/>
  <c r="E28" i="13"/>
  <c r="E29" i="13" s="1"/>
  <c r="K28" i="13"/>
  <c r="K29" i="13" s="1"/>
  <c r="M28" i="13"/>
  <c r="M29" i="13" s="1"/>
  <c r="I28" i="13"/>
  <c r="I29" i="13" s="1"/>
  <c r="G28" i="13"/>
  <c r="G29" i="13" s="1"/>
  <c r="G26" i="13"/>
  <c r="G30" i="13" s="1"/>
  <c r="I26" i="12"/>
  <c r="I28" i="12" s="1"/>
  <c r="O10" i="12"/>
  <c r="O8" i="12"/>
  <c r="O17" i="12"/>
  <c r="O23" i="12"/>
  <c r="E26" i="12"/>
  <c r="O18" i="12"/>
  <c r="O20" i="12"/>
  <c r="O9" i="12"/>
  <c r="G26" i="12"/>
  <c r="O9" i="11"/>
  <c r="I26" i="11"/>
  <c r="O24" i="11"/>
  <c r="D29" i="11"/>
  <c r="N28" i="11"/>
  <c r="O8" i="11"/>
  <c r="O20" i="11"/>
  <c r="O22" i="11"/>
  <c r="E26" i="11"/>
  <c r="M26" i="11"/>
  <c r="O7" i="11"/>
  <c r="O17" i="11"/>
  <c r="O18" i="11"/>
  <c r="O32" i="11"/>
  <c r="O41" i="11" s="1"/>
  <c r="P39" i="11" s="1"/>
  <c r="G26" i="11"/>
  <c r="N26" i="11"/>
  <c r="M12" i="8"/>
  <c r="M15" i="8"/>
  <c r="M16" i="8"/>
  <c r="M11" i="8"/>
  <c r="M14" i="8"/>
  <c r="M24" i="8"/>
  <c r="K18" i="8"/>
  <c r="K20" i="8" s="1"/>
  <c r="L18" i="8"/>
  <c r="L20" i="8" s="1"/>
  <c r="I18" i="8"/>
  <c r="I20" i="8" s="1"/>
  <c r="I21" i="8" s="1"/>
  <c r="M7" i="8"/>
  <c r="G18" i="8"/>
  <c r="G20" i="8" s="1"/>
  <c r="E18" i="8"/>
  <c r="E20" i="8" s="1"/>
  <c r="D21" i="8"/>
  <c r="D22" i="8" s="1"/>
  <c r="M12" i="7"/>
  <c r="M22" i="7"/>
  <c r="K16" i="7"/>
  <c r="K18" i="7" s="1"/>
  <c r="M8" i="7"/>
  <c r="M15" i="7"/>
  <c r="M6" i="7"/>
  <c r="M9" i="7"/>
  <c r="M14" i="7"/>
  <c r="I16" i="7"/>
  <c r="I18" i="7" s="1"/>
  <c r="L16" i="7"/>
  <c r="L18" i="7" s="1"/>
  <c r="E16" i="7"/>
  <c r="E18" i="7" s="1"/>
  <c r="M8" i="6"/>
  <c r="K16" i="6"/>
  <c r="M14" i="6"/>
  <c r="M7" i="6"/>
  <c r="M10" i="6"/>
  <c r="M13" i="6"/>
  <c r="M20" i="6"/>
  <c r="M32" i="6" s="1"/>
  <c r="I16" i="6"/>
  <c r="G16" i="6"/>
  <c r="E16" i="6"/>
  <c r="L16" i="6"/>
  <c r="M15" i="6"/>
  <c r="D18" i="6"/>
  <c r="D19" i="6" s="1"/>
  <c r="E19" i="6" s="1"/>
  <c r="M27" i="15"/>
  <c r="M31" i="15" s="1"/>
  <c r="N27" i="15"/>
  <c r="O7" i="14"/>
  <c r="M28" i="14"/>
  <c r="O6" i="14"/>
  <c r="N28" i="14"/>
  <c r="N30" i="14" s="1"/>
  <c r="M26" i="13"/>
  <c r="M30" i="13" s="1"/>
  <c r="O6" i="13"/>
  <c r="N26" i="13"/>
  <c r="O7" i="13"/>
  <c r="M26" i="12"/>
  <c r="O6" i="12"/>
  <c r="N26" i="12"/>
  <c r="O7" i="12"/>
  <c r="M6" i="8"/>
  <c r="M6" i="6"/>
  <c r="I18" i="6"/>
  <c r="F18" i="6"/>
  <c r="J18" i="6"/>
  <c r="G28" i="11"/>
  <c r="G29" i="11" s="1"/>
  <c r="F29" i="11"/>
  <c r="F30" i="11" s="1"/>
  <c r="K28" i="11"/>
  <c r="K29" i="11" s="1"/>
  <c r="J29" i="11"/>
  <c r="J30" i="11" s="1"/>
  <c r="O6" i="11"/>
  <c r="K26" i="11"/>
  <c r="E28" i="11"/>
  <c r="I28" i="11"/>
  <c r="I29" i="11" s="1"/>
  <c r="I30" i="11" s="1"/>
  <c r="M28" i="11"/>
  <c r="M29" i="11" s="1"/>
  <c r="K8" i="4"/>
  <c r="K9" i="4"/>
  <c r="I8" i="4"/>
  <c r="I9" i="4"/>
  <c r="G8" i="4"/>
  <c r="G9" i="4"/>
  <c r="E7" i="4"/>
  <c r="E8" i="4"/>
  <c r="E9" i="4"/>
  <c r="E11" i="4"/>
  <c r="E6" i="4"/>
  <c r="F31" i="14" l="1"/>
  <c r="F32" i="14"/>
  <c r="N32" i="14" s="1"/>
  <c r="M30" i="14"/>
  <c r="M32" i="14" s="1"/>
  <c r="I30" i="14"/>
  <c r="I32" i="14" s="1"/>
  <c r="E30" i="14"/>
  <c r="E32" i="14" s="1"/>
  <c r="N30" i="6"/>
  <c r="N22" i="6"/>
  <c r="E31" i="13"/>
  <c r="O31" i="13" s="1"/>
  <c r="N31" i="13"/>
  <c r="P30" i="11"/>
  <c r="E30" i="13"/>
  <c r="N30" i="13"/>
  <c r="I30" i="13"/>
  <c r="N31" i="15"/>
  <c r="O27" i="15"/>
  <c r="K30" i="12"/>
  <c r="G30" i="11"/>
  <c r="E18" i="6"/>
  <c r="K30" i="14"/>
  <c r="K32" i="14" s="1"/>
  <c r="O29" i="13"/>
  <c r="M9" i="4"/>
  <c r="G28" i="12"/>
  <c r="G29" i="12" s="1"/>
  <c r="G30" i="14"/>
  <c r="G31" i="14" s="1"/>
  <c r="M8" i="4"/>
  <c r="M30" i="12"/>
  <c r="M16" i="7"/>
  <c r="M18" i="7" s="1"/>
  <c r="M18" i="8"/>
  <c r="M20" i="8" s="1"/>
  <c r="E21" i="9"/>
  <c r="M18" i="9"/>
  <c r="M20" i="9" s="1"/>
  <c r="N28" i="13"/>
  <c r="N29" i="13" s="1"/>
  <c r="O28" i="13"/>
  <c r="O26" i="11"/>
  <c r="K30" i="11"/>
  <c r="M30" i="11"/>
  <c r="D30" i="11"/>
  <c r="N30" i="11" s="1"/>
  <c r="N29" i="11"/>
  <c r="E21" i="8"/>
  <c r="M16" i="6"/>
  <c r="L18" i="6"/>
  <c r="O28" i="14"/>
  <c r="H31" i="14"/>
  <c r="D31" i="14"/>
  <c r="O26" i="13"/>
  <c r="O26" i="12"/>
  <c r="D29" i="12"/>
  <c r="D31" i="12" s="1"/>
  <c r="E22" i="9"/>
  <c r="J21" i="9"/>
  <c r="J22" i="9" s="1"/>
  <c r="K22" i="9" s="1"/>
  <c r="K21" i="9"/>
  <c r="F21" i="9"/>
  <c r="G21" i="9"/>
  <c r="F21" i="8"/>
  <c r="G21" i="8"/>
  <c r="J21" i="8"/>
  <c r="J22" i="8" s="1"/>
  <c r="K22" i="8" s="1"/>
  <c r="K21" i="8"/>
  <c r="E22" i="8"/>
  <c r="D19" i="7"/>
  <c r="F19" i="7"/>
  <c r="F20" i="7" s="1"/>
  <c r="G20" i="7" s="1"/>
  <c r="G19" i="7"/>
  <c r="H19" i="7"/>
  <c r="H20" i="7" s="1"/>
  <c r="I20" i="7" s="1"/>
  <c r="I19" i="7"/>
  <c r="J19" i="7"/>
  <c r="J20" i="7" s="1"/>
  <c r="K20" i="7" s="1"/>
  <c r="K19" i="7"/>
  <c r="K18" i="6"/>
  <c r="J19" i="6"/>
  <c r="K19" i="6" s="1"/>
  <c r="F19" i="6"/>
  <c r="G18" i="6"/>
  <c r="G19" i="6" s="1"/>
  <c r="O28" i="11"/>
  <c r="O29" i="11" s="1"/>
  <c r="E29" i="11"/>
  <c r="E30" i="11" s="1"/>
  <c r="O42" i="3"/>
  <c r="M10" i="3"/>
  <c r="K10" i="3"/>
  <c r="I10" i="3"/>
  <c r="G10" i="3"/>
  <c r="E10" i="3"/>
  <c r="M33" i="3"/>
  <c r="K33" i="3"/>
  <c r="I33" i="3"/>
  <c r="G33" i="3"/>
  <c r="E33" i="3"/>
  <c r="M9" i="3"/>
  <c r="K9" i="3"/>
  <c r="I9" i="3"/>
  <c r="G9" i="3"/>
  <c r="E9" i="3"/>
  <c r="M8" i="3"/>
  <c r="K8" i="3"/>
  <c r="I8" i="3"/>
  <c r="G8" i="3"/>
  <c r="E8" i="3"/>
  <c r="E22" i="4"/>
  <c r="E23" i="4"/>
  <c r="K22" i="4"/>
  <c r="K23" i="4"/>
  <c r="I22" i="4"/>
  <c r="I23" i="4"/>
  <c r="G23" i="4"/>
  <c r="O41" i="13" l="1"/>
  <c r="P39" i="13" s="1"/>
  <c r="E31" i="12"/>
  <c r="N31" i="12"/>
  <c r="G32" i="14"/>
  <c r="O30" i="13"/>
  <c r="O30" i="14"/>
  <c r="O32" i="14" s="1"/>
  <c r="G30" i="12"/>
  <c r="M23" i="4"/>
  <c r="N29" i="12"/>
  <c r="L19" i="6"/>
  <c r="O30" i="11"/>
  <c r="M18" i="6"/>
  <c r="M19" i="6"/>
  <c r="E31" i="14"/>
  <c r="I31" i="14"/>
  <c r="N31" i="14"/>
  <c r="I29" i="12"/>
  <c r="I30" i="12"/>
  <c r="F22" i="9"/>
  <c r="L21" i="9"/>
  <c r="M21" i="9"/>
  <c r="M21" i="8"/>
  <c r="F22" i="8"/>
  <c r="L21" i="8"/>
  <c r="L19" i="7"/>
  <c r="D20" i="7"/>
  <c r="M19" i="7"/>
  <c r="E19" i="7"/>
  <c r="O33" i="3"/>
  <c r="O10" i="3"/>
  <c r="O9" i="3"/>
  <c r="O8" i="3"/>
  <c r="M31" i="4"/>
  <c r="D18" i="4"/>
  <c r="D24" i="4" s="1"/>
  <c r="E24" i="4" l="1"/>
  <c r="M24" i="4" s="1"/>
  <c r="L24" i="4"/>
  <c r="D25" i="4"/>
  <c r="E28" i="12"/>
  <c r="O31" i="12"/>
  <c r="P31" i="13"/>
  <c r="O31" i="14"/>
  <c r="G22" i="9"/>
  <c r="M22" i="9" s="1"/>
  <c r="M34" i="9" s="1"/>
  <c r="L22" i="9"/>
  <c r="G22" i="8"/>
  <c r="M22" i="8" s="1"/>
  <c r="M34" i="8" s="1"/>
  <c r="L22" i="8"/>
  <c r="E20" i="7"/>
  <c r="M20" i="7" s="1"/>
  <c r="L20" i="7"/>
  <c r="D20" i="4"/>
  <c r="G22" i="4"/>
  <c r="M22" i="4" s="1"/>
  <c r="F18" i="4"/>
  <c r="F26" i="4" s="1"/>
  <c r="G26" i="4" s="1"/>
  <c r="H18" i="4"/>
  <c r="H26" i="4" s="1"/>
  <c r="I26" i="4" s="1"/>
  <c r="J18" i="4"/>
  <c r="J26" i="4" s="1"/>
  <c r="K26" i="4" s="1"/>
  <c r="K16" i="4"/>
  <c r="I14" i="4"/>
  <c r="K15" i="4"/>
  <c r="K12" i="4"/>
  <c r="I12" i="4"/>
  <c r="G12" i="4"/>
  <c r="E12" i="4"/>
  <c r="E14" i="4"/>
  <c r="E15" i="4"/>
  <c r="E16" i="4"/>
  <c r="E17" i="4"/>
  <c r="K14" i="4"/>
  <c r="G6" i="4"/>
  <c r="I6" i="4"/>
  <c r="K6" i="4"/>
  <c r="G7" i="4"/>
  <c r="I7" i="4"/>
  <c r="K7" i="4"/>
  <c r="G10" i="4"/>
  <c r="I10" i="4"/>
  <c r="K10" i="4"/>
  <c r="M10" i="4" s="1"/>
  <c r="G11" i="4"/>
  <c r="I11" i="4"/>
  <c r="K11" i="4"/>
  <c r="K13" i="4"/>
  <c r="M13" i="4" s="1"/>
  <c r="G14" i="4"/>
  <c r="G15" i="4"/>
  <c r="I15" i="4"/>
  <c r="G16" i="4"/>
  <c r="I16" i="4"/>
  <c r="G17" i="4"/>
  <c r="I17" i="4"/>
  <c r="K17" i="4"/>
  <c r="O41" i="12" l="1"/>
  <c r="P39" i="12" s="1"/>
  <c r="O28" i="12"/>
  <c r="O30" i="12" s="1"/>
  <c r="E30" i="12"/>
  <c r="E29" i="12"/>
  <c r="O29" i="12" s="1"/>
  <c r="D26" i="4"/>
  <c r="L25" i="4"/>
  <c r="E25" i="4"/>
  <c r="M25" i="4" s="1"/>
  <c r="M12" i="4"/>
  <c r="M6" i="4"/>
  <c r="N22" i="9"/>
  <c r="N32" i="9"/>
  <c r="N22" i="8"/>
  <c r="N32" i="8"/>
  <c r="M32" i="7"/>
  <c r="N30" i="7" s="1"/>
  <c r="M14" i="4"/>
  <c r="E20" i="4"/>
  <c r="L18" i="4"/>
  <c r="M11" i="4"/>
  <c r="M17" i="4"/>
  <c r="I18" i="4"/>
  <c r="M16" i="4"/>
  <c r="G18" i="4"/>
  <c r="M15" i="4"/>
  <c r="K18" i="4"/>
  <c r="M7" i="4"/>
  <c r="H20" i="4"/>
  <c r="I20" i="4" s="1"/>
  <c r="J20" i="4"/>
  <c r="K20" i="4" s="1"/>
  <c r="F20" i="4"/>
  <c r="F21" i="4" s="1"/>
  <c r="E18" i="4"/>
  <c r="D21" i="4"/>
  <c r="L28" i="3"/>
  <c r="L34" i="3" s="1"/>
  <c r="J28" i="3"/>
  <c r="J34" i="3" s="1"/>
  <c r="H28" i="3"/>
  <c r="H34" i="3" s="1"/>
  <c r="F28" i="3"/>
  <c r="F34" i="3" s="1"/>
  <c r="D28" i="3"/>
  <c r="D34" i="3" s="1"/>
  <c r="G7" i="3"/>
  <c r="E7" i="3"/>
  <c r="M6" i="3"/>
  <c r="K6" i="3"/>
  <c r="I6" i="3"/>
  <c r="G6" i="3"/>
  <c r="E6" i="3"/>
  <c r="E26" i="4" l="1"/>
  <c r="M26" i="4" s="1"/>
  <c r="L26" i="4"/>
  <c r="F35" i="3"/>
  <c r="G34" i="3"/>
  <c r="G35" i="3" s="1"/>
  <c r="H35" i="3"/>
  <c r="I34" i="3"/>
  <c r="I35" i="3" s="1"/>
  <c r="D35" i="3"/>
  <c r="E34" i="3"/>
  <c r="J35" i="3"/>
  <c r="K34" i="3"/>
  <c r="K35" i="3" s="1"/>
  <c r="N34" i="3"/>
  <c r="L35" i="3"/>
  <c r="M34" i="3"/>
  <c r="M35" i="3" s="1"/>
  <c r="P32" i="12"/>
  <c r="N20" i="7"/>
  <c r="H21" i="4"/>
  <c r="I21" i="4" s="1"/>
  <c r="E21" i="4"/>
  <c r="L20" i="4"/>
  <c r="N28" i="3"/>
  <c r="G20" i="4"/>
  <c r="G21" i="4" s="1"/>
  <c r="J21" i="4"/>
  <c r="K21" i="4" s="1"/>
  <c r="M18" i="4"/>
  <c r="D30" i="3"/>
  <c r="D31" i="3" s="1"/>
  <c r="D32" i="3" s="1"/>
  <c r="L30" i="3"/>
  <c r="F30" i="3"/>
  <c r="G30" i="3" s="1"/>
  <c r="G31" i="3" s="1"/>
  <c r="H30" i="3"/>
  <c r="I30" i="3" s="1"/>
  <c r="I31" i="3" s="1"/>
  <c r="J30" i="3"/>
  <c r="O6" i="3"/>
  <c r="M12" i="3"/>
  <c r="M14" i="3"/>
  <c r="M13" i="3"/>
  <c r="F31" i="3"/>
  <c r="M27" i="3"/>
  <c r="K27" i="3"/>
  <c r="M26" i="3"/>
  <c r="K26" i="3"/>
  <c r="I26" i="3"/>
  <c r="G26" i="3"/>
  <c r="E26" i="3"/>
  <c r="M25" i="3"/>
  <c r="K25" i="3"/>
  <c r="I25" i="3"/>
  <c r="G25" i="3"/>
  <c r="E25" i="3"/>
  <c r="K24" i="3"/>
  <c r="I24" i="3"/>
  <c r="G24" i="3"/>
  <c r="E24" i="3"/>
  <c r="I23" i="3"/>
  <c r="G23" i="3"/>
  <c r="E23" i="3"/>
  <c r="M22" i="3"/>
  <c r="K22" i="3"/>
  <c r="I22" i="3"/>
  <c r="G22" i="3"/>
  <c r="E22" i="3"/>
  <c r="M21" i="3"/>
  <c r="K21" i="3"/>
  <c r="M20" i="3"/>
  <c r="K20" i="3"/>
  <c r="I20" i="3"/>
  <c r="M19" i="3"/>
  <c r="K19" i="3"/>
  <c r="I19" i="3"/>
  <c r="G19" i="3"/>
  <c r="E19" i="3"/>
  <c r="M18" i="3"/>
  <c r="K18" i="3"/>
  <c r="I18" i="3"/>
  <c r="G18" i="3"/>
  <c r="E17" i="3"/>
  <c r="O16" i="3" s="1"/>
  <c r="M15" i="3"/>
  <c r="K15" i="3"/>
  <c r="I15" i="3"/>
  <c r="K14" i="3"/>
  <c r="I14" i="3"/>
  <c r="K13" i="3"/>
  <c r="I13" i="3"/>
  <c r="K12" i="3"/>
  <c r="I12" i="3"/>
  <c r="G12" i="3"/>
  <c r="E12" i="3"/>
  <c r="M11" i="3"/>
  <c r="K11" i="3"/>
  <c r="I11" i="3"/>
  <c r="G11" i="3"/>
  <c r="E11" i="3"/>
  <c r="M7" i="3"/>
  <c r="K7" i="3"/>
  <c r="I7" i="3"/>
  <c r="N35" i="3" l="1"/>
  <c r="E35" i="3"/>
  <c r="O34" i="3"/>
  <c r="O35" i="3" s="1"/>
  <c r="E30" i="3"/>
  <c r="M21" i="4"/>
  <c r="M30" i="3"/>
  <c r="M31" i="3" s="1"/>
  <c r="N30" i="3"/>
  <c r="M20" i="4"/>
  <c r="L21" i="4"/>
  <c r="L31" i="3"/>
  <c r="L32" i="3" s="1"/>
  <c r="H31" i="3"/>
  <c r="H32" i="3" s="1"/>
  <c r="O27" i="3"/>
  <c r="I28" i="3"/>
  <c r="K28" i="3"/>
  <c r="M28" i="3"/>
  <c r="G28" i="3"/>
  <c r="O22" i="3"/>
  <c r="O11" i="3"/>
  <c r="O12" i="3"/>
  <c r="O19" i="3"/>
  <c r="O24" i="3"/>
  <c r="O25" i="3"/>
  <c r="E28" i="3"/>
  <c r="O7" i="3"/>
  <c r="O21" i="3"/>
  <c r="O26" i="3"/>
  <c r="O18" i="3"/>
  <c r="O20" i="3"/>
  <c r="E31" i="3"/>
  <c r="F32" i="3"/>
  <c r="O23" i="3"/>
  <c r="O15" i="3"/>
  <c r="O36" i="3" l="1"/>
  <c r="I32" i="3"/>
  <c r="M32" i="3"/>
  <c r="O28" i="3"/>
  <c r="G32" i="3"/>
  <c r="E32" i="3"/>
  <c r="J31" i="3"/>
  <c r="J32" i="3" s="1"/>
  <c r="N32" i="3" s="1"/>
  <c r="K30" i="3"/>
  <c r="O30" i="3" s="1"/>
  <c r="O31" i="3" s="1"/>
  <c r="N31" i="3" l="1"/>
  <c r="O32" i="3"/>
  <c r="K31" i="3"/>
  <c r="K32" i="3" s="1"/>
  <c r="F30" i="15"/>
  <c r="F32" i="15" s="1"/>
  <c r="G32" i="15" l="1"/>
  <c r="G29" i="15" l="1"/>
  <c r="G31" i="15" s="1"/>
  <c r="G30" i="15" l="1"/>
  <c r="H30" i="15"/>
  <c r="H32" i="15" s="1"/>
  <c r="I32" i="15" l="1"/>
  <c r="I29" i="15" s="1"/>
  <c r="I31" i="15" s="1"/>
  <c r="I30" i="15" l="1"/>
  <c r="J30" i="15"/>
  <c r="J32" i="15" s="1"/>
  <c r="N32" i="15" s="1"/>
  <c r="N29" i="15" s="1"/>
  <c r="N30" i="15" s="1"/>
  <c r="K32" i="15" l="1"/>
  <c r="K29" i="15" l="1"/>
  <c r="K31" i="15" s="1"/>
  <c r="O32" i="15"/>
  <c r="O29" i="15" l="1"/>
  <c r="O31" i="15" s="1"/>
  <c r="O42" i="15"/>
  <c r="K30" i="15"/>
  <c r="O30" i="15" s="1"/>
</calcChain>
</file>

<file path=xl/sharedStrings.xml><?xml version="1.0" encoding="utf-8"?>
<sst xmlns="http://schemas.openxmlformats.org/spreadsheetml/2006/main" count="1156" uniqueCount="127">
  <si>
    <t>Предметные области</t>
  </si>
  <si>
    <t>Количество часов (в неделю/в год)</t>
  </si>
  <si>
    <t>классы</t>
  </si>
  <si>
    <t>V</t>
  </si>
  <si>
    <t>VI</t>
  </si>
  <si>
    <t>VII</t>
  </si>
  <si>
    <t>VIII</t>
  </si>
  <si>
    <t>IX</t>
  </si>
  <si>
    <t>Русский язык и литература</t>
  </si>
  <si>
    <t>Русский язык</t>
  </si>
  <si>
    <t>Литература</t>
  </si>
  <si>
    <t>Иностранный язык</t>
  </si>
  <si>
    <t>Математика</t>
  </si>
  <si>
    <t>Алгебра</t>
  </si>
  <si>
    <t>Геометрия</t>
  </si>
  <si>
    <t>Вероятность и статистика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</si>
  <si>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</si>
  <si>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</si>
  <si>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</si>
  <si>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</si>
  <si>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</si>
  <si>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</si>
  <si>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</si>
  <si>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</si>
  <si>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</si>
  <si>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</si>
  <si>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Изобразительное искусство</t>
  </si>
  <si>
    <t>Музыка</t>
  </si>
  <si>
    <t>Технология</t>
  </si>
  <si>
    <t>Физическая культура</t>
  </si>
  <si>
    <t>учебные предметы</t>
  </si>
  <si>
    <t>Иностранные языки</t>
  </si>
  <si>
    <t>История России</t>
  </si>
  <si>
    <t>Всеобщая история</t>
  </si>
  <si>
    <t>Физическая культура и основы безопасности жизнедеятельности</t>
  </si>
  <si>
    <t>Основы безопасности жизнедеятельности</t>
  </si>
  <si>
    <t>учебные курсы, модули (при наличии)</t>
  </si>
  <si>
    <t>ВНЕУРОЧНАЯ ДЕЯТЕЛЬНОСТЬ</t>
  </si>
  <si>
    <t>Математика и информатика</t>
  </si>
  <si>
    <t>Итого, обязательная часть</t>
  </si>
  <si>
    <t xml:space="preserve">Итого, часть, формируемая участниками ОО </t>
  </si>
  <si>
    <t xml:space="preserve">Учебные предметы, курсы,  модули по выбору обучающихся, родителей (законных представителей) несовершеннолетних обучающихся с целью удовлетворения различных интересов обучающихся, в т.ч. дополнительные часы на изучение обязательных учебных предметов, и обязательных учебных предметов, изучение которых проводится при наличии возможностей Организации: родной язык, родная литература, ОДНКР, модуль по новейшей истории России, углублённое изучение учебных предметов и др. </t>
  </si>
  <si>
    <t xml:space="preserve">Всего, часов
V-IX </t>
  </si>
  <si>
    <t xml:space="preserve">Учебные предметы, курсы,  модули по выбору обучающихся, родителей (законных представителей) несовершеннолетних обучающихся с целью удовлетворения различных интересов обучающихся, в т.ч. дополнительные часы на изучение обязательных учебных предметов, и обязательных учебных предметов, изучение которых проводится при наличии возможностей Организации: родной язык, родная литература, ОДНКР, второй иностранный язык, модуль по новейшей истории России, углублённое изучение учебных предметов и др. </t>
  </si>
  <si>
    <t>Учебная нагрузк, предусмотренная Гигиеническими нормативами и Санитарно-эпидемиологическими требованиями при 5-дневной учебной неделе, не более</t>
  </si>
  <si>
    <t>ИТОГО, учебная нагрузка при 6-дневной нучебной неделе</t>
  </si>
  <si>
    <t>Обязательная часть</t>
  </si>
  <si>
    <t xml:space="preserve">Часть, формируемая участниками образовательных отношений  </t>
  </si>
  <si>
    <t>по формированию функциональной грамотности</t>
  </si>
  <si>
    <t>ИТОГО, учебная нагрузка при 5-дневной учебной неделе</t>
  </si>
  <si>
    <t xml:space="preserve">деятельность ученических сообществ и воспитательные мероприятия </t>
  </si>
  <si>
    <t>Часы, отведенные на внеурочную деятельность, должны быть организованы в формах, отличных от урочных, предусматривающих проведение общественно полезных практик, исследовательской деятельности, реализации образовательных проектов, экскурсий, походов, соревнований, посещений театров, музеев и иные формы.</t>
  </si>
  <si>
    <t>Примерное распределение часов направлений внеурочной деятельности при реализации Организацией различных моделей, например,  "Учебно-познавательная" (УП), "С преобладанием воспитательных мероприятий"(В), "С преобладанием педагогической поддержки" (ПП)</t>
  </si>
  <si>
    <t>УП</t>
  </si>
  <si>
    <t>В</t>
  </si>
  <si>
    <t>ПП</t>
  </si>
  <si>
    <t>Формы внеурочной деятельности</t>
  </si>
  <si>
    <t>орг. обеспечение учебной деят-ти, взаимодействие с родителями, организация пед. поддержки</t>
  </si>
  <si>
    <t>10 в неделю 340 в год</t>
  </si>
  <si>
    <t xml:space="preserve">по учебным предметам, курсам, модулям (физическая культура, углублённое изучение предметов и др.) </t>
  </si>
  <si>
    <t>Учебная нагрузка, предусмотренная Гигиеническими нормативами и Санитарно-эпидемиологическими требованиями при 6-дневной учебной неделе, не более</t>
  </si>
  <si>
    <t>ПРИМЕРНЫЙ УЧЕБНЫЙ ПЛАН ОСНОВНОГО ОБЩЕГО ОБРАЗОВАНИЯ</t>
  </si>
  <si>
    <t>ПРИМЕРНЫЙ УЧЕБНЫЙ ПЛАН НАЧАЛЬНОГО ОБЩЕГО ОБРАЗОВАНИЯ</t>
  </si>
  <si>
    <t>I</t>
  </si>
  <si>
    <t>II</t>
  </si>
  <si>
    <t>III</t>
  </si>
  <si>
    <t>IV</t>
  </si>
  <si>
    <t xml:space="preserve">Всего, часов
I-IV </t>
  </si>
  <si>
    <t>Русский язык и литературное чтение</t>
  </si>
  <si>
    <t>Литературное чтение</t>
  </si>
  <si>
    <t>учебные модули (при наличии)</t>
  </si>
  <si>
    <t>Учебная нагрузка, предусмотренная Гигиеническими нормативами и Санитарно-эпидемиологическими требованиями при 5-дневной учебной неделе, не более</t>
  </si>
  <si>
    <t>Обществознание и естествознание ("окружающий мир")</t>
  </si>
  <si>
    <t>Окружающий мир</t>
  </si>
  <si>
    <t>Основы религиозных культур и светской этики</t>
  </si>
  <si>
    <t xml:space="preserve">"Основы православной культуры"
"Основы иудейской культуры"
"Основы буддийской культуры"
"Основы исламской культуры"
"Основы религиозных культур народов России"
"Основы светской этики"
</t>
  </si>
  <si>
    <t xml:space="preserve">Учебные предметы, курсы,  модули по выбору обучающихся, родителей (законных представителей) несовершеннолетних обучающихся с целью удовлетворения различных интересов обучающихся, в т.ч. дополнительные часы на изучение обязательных учебных предметов, и обязательных учебных предметов, изучение которых проводится при наличии возможностей Организации: родной язык, литературное чтение на родном языке и др. </t>
  </si>
  <si>
    <t>ИТОГО, учебная нагрузка при 6-дневной учебной неделе
 (в 1 классе только 5-дневное обучение)</t>
  </si>
  <si>
    <t>Учебные предметы, курсы,  модули по выбору обучающихся, родителей (законных представителей) несовершеннолетних обучающихся с целью удовлетворения различных интересов обучающихся, в т.ч. дополнительные часы на изучение обязательных учебных предметов, и обязательных учебных предметов, изучение которых проводится при наличии возможностей Организации: родной язык, родная литература</t>
  </si>
  <si>
    <t>Родной язык и литературное чтение на родном языке</t>
  </si>
  <si>
    <t>Родной язык</t>
  </si>
  <si>
    <t>Литературное чтение на родном языке</t>
  </si>
  <si>
    <t>Познавательная
Художественное творчество
Проблемно-ценностное общение
Турстско-краеведческая
Спортивно-оздоровительная
Трудовая
Игровая</t>
  </si>
  <si>
    <t>Курсы внеурочной деятельности по видам деятельности (перечень предлагает Организация)</t>
  </si>
  <si>
    <t>Русский язык и родная литература</t>
  </si>
  <si>
    <t>Родная литература</t>
  </si>
  <si>
    <t>Второй иностранный язык</t>
  </si>
  <si>
    <t>Курсы внеурочной деятельности по основным направленим деятельности (Перечень предлагается Организацией)</t>
  </si>
  <si>
    <t>Родной язык и (или) государственный язык республики Российской Федерации</t>
  </si>
  <si>
    <t>ПРИМЕРНЫЙ УЧЕБНЫЙ ПЛАН НАЧАЛЬНОГО ОБЩЕГО ОБРАЗОВАНИЯ (5-дн. учебная неделя)</t>
  </si>
  <si>
    <t>ПРИМЕРНЫЙ УЧЕБНЫЙ ПЛАН НАЧАЛЬНОГО ОБЩЕГО ОБРАЗОВАНИЯ (1 кл. - 5  дн., 2-4 кл. - 6 дн.)</t>
  </si>
  <si>
    <t xml:space="preserve">Учебная нагрузка, максимально возможная с учётом требований ФГОС (не более 5549 часов учебной нагрузки в год) </t>
  </si>
  <si>
    <t>Вариант 1 (5-дн. учебная неделя)</t>
  </si>
  <si>
    <t>Учебные предметы</t>
  </si>
  <si>
    <t>Учебные модули (при наличии)</t>
  </si>
  <si>
    <t>Классы</t>
  </si>
  <si>
    <t>Количество часов по классам</t>
  </si>
  <si>
    <t>Неделя</t>
  </si>
  <si>
    <t>Год</t>
  </si>
  <si>
    <t>Рекомендовано</t>
  </si>
  <si>
    <t>Справочно: Количество учебных недель</t>
  </si>
  <si>
    <r>
      <rPr>
        <b/>
        <i/>
        <sz val="12"/>
        <color theme="1"/>
        <rFont val="Times New Roman"/>
        <family val="1"/>
        <charset val="204"/>
      </rPr>
      <t>Справочно:</t>
    </r>
    <r>
      <rPr>
        <i/>
        <sz val="12"/>
        <color theme="1"/>
        <rFont val="Times New Roman"/>
        <family val="1"/>
        <charset val="204"/>
      </rPr>
      <t>Учебная нагрузка, предусмотренная Гигиеническими нормативами и Санитарно-эпидемиологическими требованиями при 5-дневной учебной неделе, не более</t>
    </r>
  </si>
  <si>
    <t>Вариант 2 (5-дн. учебная неделя с изучением родного языка)</t>
  </si>
  <si>
    <t>Вариант 6 с обучением на родном языке</t>
  </si>
  <si>
    <t>ИТОГО, учебная нагрузка при 6-дневной научебной неделе</t>
  </si>
  <si>
    <t>Норматив ФГОС</t>
  </si>
  <si>
    <t>Итого с учетом внеурочной деятельности</t>
  </si>
  <si>
    <t>Учебная нагрузка, предусмотренная Гигиеническими нормативами и Санитарно-эпидемиологическими требованиями при 6-дневной учебной неделе и ФГОС</t>
  </si>
  <si>
    <t>Вариант 3 (5-дн. учебная неделя в 1 классе, далее 6-дн. учебная неделя)</t>
  </si>
  <si>
    <t xml:space="preserve">Вариант 4 с изучением родного языка </t>
  </si>
  <si>
    <t>Вариант 5 с обучением на родном языке</t>
  </si>
  <si>
    <t>Вариант 3 (6 дн. учебная неделя)</t>
  </si>
  <si>
    <t>Вариант 4 (6 дн. учебная неделя со вторым иностранным языком)</t>
  </si>
  <si>
    <t>Справочно:Учебная нагрузка, предусмотренная Гигиеническими нормативами и Санитарно-эпидемиологическими требованиями при 6-дневной учебной неделе, не более</t>
  </si>
  <si>
    <t>ИТОГО, учебная нагрузка при 6-дневной учебной неделе  (в 1 классе только 5-дневное обучение)</t>
  </si>
  <si>
    <t>Вариант 2 5-дн. c изучением родного</t>
  </si>
  <si>
    <t>Учебные курсы, модули (при наличии)</t>
  </si>
  <si>
    <t>Вариант 6 с обучением на родном языке (подведение под Санпин)</t>
  </si>
  <si>
    <t>Вариант 5 с изучением родного языка (подведение  под Санпин)</t>
  </si>
  <si>
    <t>Вариант 4 c изучением родного языка  (подведение  под Санпин)</t>
  </si>
  <si>
    <t>Вариант 5 c обучением на родном языке  (подведение  под Санпин)</t>
  </si>
  <si>
    <t>музыка</t>
  </si>
  <si>
    <t>ИЗО</t>
  </si>
  <si>
    <t>Вариант 5 с изучением родного языка</t>
  </si>
  <si>
    <t xml:space="preserve">физическая культура </t>
  </si>
  <si>
    <t>например, Разговорный практикум</t>
  </si>
  <si>
    <t xml:space="preserve"> ФГОС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</si>
</sst>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2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1" fillId="2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7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2" fillId="2" borderId="26" xfId="0" applyFont="1" applyFill="1" applyBorder="1" applyAlignment="1"/>
    <xf numFmtId="0" fontId="1" fillId="2" borderId="2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9" fontId="0" fillId="0" borderId="0" xfId="2" applyFont="1"/>
    <xf numFmtId="0" fontId="7" fillId="8" borderId="3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166" fontId="11" fillId="0" borderId="0" xfId="2" applyNumberFormat="1" applyFont="1" applyAlignment="1">
      <alignment vertical="center"/>
    </xf>
    <xf numFmtId="165" fontId="11" fillId="0" borderId="0" xfId="1" applyNumberFormat="1" applyFont="1" applyAlignment="1">
      <alignment vertical="center"/>
    </xf>
    <xf numFmtId="165" fontId="11" fillId="0" borderId="0" xfId="1" applyNumberFormat="1" applyFont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" fillId="8" borderId="33" xfId="0" applyFont="1" applyFill="1" applyBorder="1" applyAlignment="1">
      <alignment horizontal="center" vertical="center"/>
    </xf>
    <xf numFmtId="9" fontId="11" fillId="0" borderId="0" xfId="2" applyFont="1" applyAlignment="1">
      <alignment horizontal="center" vertical="center"/>
    </xf>
    <xf numFmtId="165" fontId="11" fillId="0" borderId="0" xfId="1" applyNumberFormat="1" applyFont="1"/>
    <xf numFmtId="165" fontId="12" fillId="0" borderId="0" xfId="1" applyNumberFormat="1" applyFont="1"/>
    <xf numFmtId="0" fontId="1" fillId="10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6" fillId="8" borderId="48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1" fillId="0" borderId="34" xfId="0" applyFont="1" applyBorder="1" applyAlignment="1">
      <alignment horizontal="left" wrapText="1"/>
    </xf>
    <xf numFmtId="0" fontId="2" fillId="9" borderId="3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center" wrapText="1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4" xfId="0" applyBorder="1"/>
    <xf numFmtId="0" fontId="8" fillId="0" borderId="3" xfId="0" applyFont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29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5" xfId="0" applyFont="1" applyFill="1" applyBorder="1" applyAlignment="1">
      <alignment horizontal="center" vertical="center" textRotation="9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zoomScaleSheetLayoutView="80" workbookViewId="0">
      <selection activeCell="I8" sqref="I8:I9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3" max="13" width="11" bestFit="1" customWidth="1"/>
    <col min="15" max="15" width="11" bestFit="1" customWidth="1"/>
  </cols>
  <sheetData>
    <row r="1" spans="1:15" ht="16.5" thickBot="1" x14ac:dyDescent="0.3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5" ht="31.5" customHeight="1" x14ac:dyDescent="0.25">
      <c r="A2" s="185" t="s">
        <v>62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7"/>
    </row>
    <row r="3" spans="1:15" ht="31.5" customHeight="1" x14ac:dyDescent="0.25">
      <c r="A3" s="188" t="s">
        <v>0</v>
      </c>
      <c r="B3" s="189" t="s">
        <v>93</v>
      </c>
      <c r="C3" s="125" t="s">
        <v>94</v>
      </c>
      <c r="D3" s="190" t="s">
        <v>1</v>
      </c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5" ht="15.75" x14ac:dyDescent="0.25">
      <c r="A4" s="188"/>
      <c r="B4" s="189"/>
      <c r="C4" s="124" t="s">
        <v>2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69"/>
      <c r="M5" s="26"/>
    </row>
    <row r="6" spans="1:15" ht="15.75" x14ac:dyDescent="0.25">
      <c r="A6" s="183" t="s">
        <v>68</v>
      </c>
      <c r="B6" s="128" t="s">
        <v>9</v>
      </c>
      <c r="C6" s="129"/>
      <c r="D6" s="101">
        <v>5</v>
      </c>
      <c r="E6" s="15">
        <f>D6*33</f>
        <v>165</v>
      </c>
      <c r="F6" s="103">
        <v>5</v>
      </c>
      <c r="G6" s="15">
        <f>F6*34</f>
        <v>170</v>
      </c>
      <c r="H6" s="103">
        <v>5</v>
      </c>
      <c r="I6" s="15">
        <f>H6*34</f>
        <v>170</v>
      </c>
      <c r="J6" s="103">
        <v>5</v>
      </c>
      <c r="K6" s="15">
        <f>J6*34</f>
        <v>170</v>
      </c>
      <c r="L6" s="70">
        <f>SUM(D6,F6,H6,J6)</f>
        <v>20</v>
      </c>
      <c r="M6" s="102">
        <f>SUM(K6,I6,G6,E6)</f>
        <v>675</v>
      </c>
    </row>
    <row r="7" spans="1:15" ht="15.75" x14ac:dyDescent="0.25">
      <c r="A7" s="183"/>
      <c r="B7" s="128" t="s">
        <v>69</v>
      </c>
      <c r="C7" s="129"/>
      <c r="D7" s="103">
        <v>4</v>
      </c>
      <c r="E7" s="15">
        <f t="shared" ref="E7:E11" si="0">D7*33</f>
        <v>132</v>
      </c>
      <c r="F7" s="103">
        <v>4</v>
      </c>
      <c r="G7" s="15">
        <f t="shared" ref="G7:G17" si="1">F7*34</f>
        <v>136</v>
      </c>
      <c r="H7" s="103">
        <v>4</v>
      </c>
      <c r="I7" s="15">
        <f t="shared" ref="I7:I17" si="2">H7*34</f>
        <v>136</v>
      </c>
      <c r="J7" s="103">
        <v>4</v>
      </c>
      <c r="K7" s="15">
        <f t="shared" ref="K7:K17" si="3">J7*34</f>
        <v>136</v>
      </c>
      <c r="L7" s="70">
        <f t="shared" ref="L7:L17" si="4">SUM(D7,F7,H7,J7)</f>
        <v>16</v>
      </c>
      <c r="M7" s="102">
        <f>SUM(K7,I7,G7,E7)</f>
        <v>540</v>
      </c>
    </row>
    <row r="8" spans="1:15" ht="63" x14ac:dyDescent="0.25">
      <c r="A8" s="179" t="s">
        <v>79</v>
      </c>
      <c r="B8" s="130" t="s">
        <v>88</v>
      </c>
      <c r="C8" s="129"/>
      <c r="D8" s="103">
        <v>1</v>
      </c>
      <c r="E8" s="15">
        <f t="shared" si="0"/>
        <v>33</v>
      </c>
      <c r="F8" s="103">
        <v>2</v>
      </c>
      <c r="G8" s="15">
        <f t="shared" si="1"/>
        <v>68</v>
      </c>
      <c r="H8" s="103">
        <v>2</v>
      </c>
      <c r="I8" s="15">
        <f t="shared" si="2"/>
        <v>68</v>
      </c>
      <c r="J8" s="103">
        <v>1</v>
      </c>
      <c r="K8" s="15">
        <f t="shared" si="3"/>
        <v>34</v>
      </c>
      <c r="L8" s="70">
        <f t="shared" si="4"/>
        <v>6</v>
      </c>
      <c r="M8" s="102">
        <f t="shared" ref="M8:M16" si="5">SUM(K8,I8,G8,E8)</f>
        <v>203</v>
      </c>
    </row>
    <row r="9" spans="1:15" ht="32.25" customHeight="1" x14ac:dyDescent="0.25">
      <c r="A9" s="180"/>
      <c r="B9" s="130" t="s">
        <v>81</v>
      </c>
      <c r="C9" s="129"/>
      <c r="D9" s="103">
        <v>1</v>
      </c>
      <c r="E9" s="15">
        <f t="shared" si="0"/>
        <v>33</v>
      </c>
      <c r="F9" s="103">
        <v>1</v>
      </c>
      <c r="G9" s="15">
        <f t="shared" si="1"/>
        <v>34</v>
      </c>
      <c r="H9" s="103">
        <v>1</v>
      </c>
      <c r="I9" s="15">
        <f t="shared" si="2"/>
        <v>34</v>
      </c>
      <c r="J9" s="103">
        <v>1</v>
      </c>
      <c r="K9" s="15">
        <f t="shared" si="3"/>
        <v>34</v>
      </c>
      <c r="L9" s="70">
        <f t="shared" si="4"/>
        <v>4</v>
      </c>
      <c r="M9" s="102">
        <f>SUM(K9,I9,G9,E9)</f>
        <v>135</v>
      </c>
    </row>
    <row r="10" spans="1:15" ht="15.75" x14ac:dyDescent="0.25">
      <c r="A10" s="131" t="s">
        <v>11</v>
      </c>
      <c r="B10" s="104" t="s">
        <v>11</v>
      </c>
      <c r="C10" s="132"/>
      <c r="D10" s="43"/>
      <c r="E10" s="43"/>
      <c r="F10" s="101">
        <v>2</v>
      </c>
      <c r="G10" s="15">
        <f t="shared" si="1"/>
        <v>68</v>
      </c>
      <c r="H10" s="101">
        <v>2</v>
      </c>
      <c r="I10" s="15">
        <f t="shared" si="2"/>
        <v>68</v>
      </c>
      <c r="J10" s="101">
        <v>2</v>
      </c>
      <c r="K10" s="15">
        <f t="shared" si="3"/>
        <v>68</v>
      </c>
      <c r="L10" s="70">
        <f t="shared" si="4"/>
        <v>6</v>
      </c>
      <c r="M10" s="102">
        <f>SUM(K10,I10,G10,E10)</f>
        <v>204</v>
      </c>
    </row>
    <row r="11" spans="1:15" ht="15.75" x14ac:dyDescent="0.25">
      <c r="A11" s="100" t="s">
        <v>38</v>
      </c>
      <c r="B11" s="104" t="s">
        <v>12</v>
      </c>
      <c r="C11" s="104"/>
      <c r="D11" s="39">
        <v>4</v>
      </c>
      <c r="E11" s="15">
        <f t="shared" si="0"/>
        <v>132</v>
      </c>
      <c r="F11" s="101">
        <v>4</v>
      </c>
      <c r="G11" s="15">
        <f t="shared" si="1"/>
        <v>136</v>
      </c>
      <c r="H11" s="101">
        <v>4</v>
      </c>
      <c r="I11" s="15">
        <f t="shared" si="2"/>
        <v>136</v>
      </c>
      <c r="J11" s="101">
        <v>4</v>
      </c>
      <c r="K11" s="15">
        <f>J11*34</f>
        <v>136</v>
      </c>
      <c r="L11" s="70">
        <f t="shared" si="4"/>
        <v>16</v>
      </c>
      <c r="M11" s="102">
        <f t="shared" si="5"/>
        <v>540</v>
      </c>
    </row>
    <row r="12" spans="1:15" ht="47.25" x14ac:dyDescent="0.25">
      <c r="A12" s="100" t="s">
        <v>72</v>
      </c>
      <c r="B12" s="128" t="s">
        <v>73</v>
      </c>
      <c r="C12" s="129"/>
      <c r="D12" s="40">
        <v>2</v>
      </c>
      <c r="E12" s="15">
        <f t="shared" ref="E12:E17" si="6">D12*33</f>
        <v>66</v>
      </c>
      <c r="F12" s="40">
        <v>2</v>
      </c>
      <c r="G12" s="15">
        <f>F12*34</f>
        <v>68</v>
      </c>
      <c r="H12" s="40">
        <v>2</v>
      </c>
      <c r="I12" s="15">
        <f>H12*34</f>
        <v>68</v>
      </c>
      <c r="J12" s="40">
        <v>2</v>
      </c>
      <c r="K12" s="15">
        <f>J12*34</f>
        <v>68</v>
      </c>
      <c r="L12" s="70">
        <f t="shared" si="4"/>
        <v>8</v>
      </c>
      <c r="M12" s="102">
        <f>SUM(K12,I12,G12,E12)</f>
        <v>270</v>
      </c>
    </row>
    <row r="13" spans="1:15" ht="111" customHeight="1" x14ac:dyDescent="0.25">
      <c r="A13" s="133" t="s">
        <v>74</v>
      </c>
      <c r="B13" s="134" t="s">
        <v>74</v>
      </c>
      <c r="C13" s="134" t="s">
        <v>75</v>
      </c>
      <c r="D13" s="43"/>
      <c r="E13" s="43"/>
      <c r="F13" s="43"/>
      <c r="G13" s="43"/>
      <c r="H13" s="43"/>
      <c r="I13" s="44"/>
      <c r="J13" s="103">
        <v>1</v>
      </c>
      <c r="K13" s="15">
        <f t="shared" si="3"/>
        <v>34</v>
      </c>
      <c r="L13" s="70">
        <f t="shared" si="4"/>
        <v>1</v>
      </c>
      <c r="M13" s="102">
        <f>SUM(K13,I13,G13,E13)</f>
        <v>34</v>
      </c>
    </row>
    <row r="14" spans="1:15" ht="31.5" x14ac:dyDescent="0.25">
      <c r="A14" s="183" t="s">
        <v>25</v>
      </c>
      <c r="B14" s="135" t="s">
        <v>26</v>
      </c>
      <c r="C14" s="135"/>
      <c r="D14" s="103">
        <v>1</v>
      </c>
      <c r="E14" s="15">
        <f t="shared" si="6"/>
        <v>33</v>
      </c>
      <c r="F14" s="103">
        <v>1</v>
      </c>
      <c r="G14" s="15">
        <f t="shared" si="1"/>
        <v>34</v>
      </c>
      <c r="H14" s="40">
        <v>1</v>
      </c>
      <c r="I14" s="15">
        <f>H14*34</f>
        <v>34</v>
      </c>
      <c r="J14" s="40">
        <v>1</v>
      </c>
      <c r="K14" s="15">
        <f t="shared" si="3"/>
        <v>34</v>
      </c>
      <c r="L14" s="70">
        <f t="shared" si="4"/>
        <v>4</v>
      </c>
      <c r="M14" s="102">
        <f t="shared" si="5"/>
        <v>135</v>
      </c>
    </row>
    <row r="15" spans="1:15" ht="15.75" x14ac:dyDescent="0.25">
      <c r="A15" s="183"/>
      <c r="B15" s="129" t="s">
        <v>27</v>
      </c>
      <c r="C15" s="129"/>
      <c r="D15" s="103">
        <v>1</v>
      </c>
      <c r="E15" s="15">
        <f t="shared" si="6"/>
        <v>33</v>
      </c>
      <c r="F15" s="103">
        <v>1</v>
      </c>
      <c r="G15" s="15">
        <f t="shared" si="1"/>
        <v>34</v>
      </c>
      <c r="H15" s="103">
        <v>1</v>
      </c>
      <c r="I15" s="15">
        <f t="shared" si="2"/>
        <v>34</v>
      </c>
      <c r="J15" s="40">
        <v>1</v>
      </c>
      <c r="K15" s="15">
        <f t="shared" ref="K15:K16" si="7">J15*34</f>
        <v>34</v>
      </c>
      <c r="L15" s="70">
        <f t="shared" si="4"/>
        <v>4</v>
      </c>
      <c r="M15" s="102">
        <f t="shared" si="5"/>
        <v>135</v>
      </c>
    </row>
    <row r="16" spans="1:15" ht="15.75" x14ac:dyDescent="0.25">
      <c r="A16" s="100" t="s">
        <v>28</v>
      </c>
      <c r="B16" s="129" t="s">
        <v>28</v>
      </c>
      <c r="C16" s="129"/>
      <c r="D16" s="103">
        <v>1</v>
      </c>
      <c r="E16" s="15">
        <f t="shared" si="6"/>
        <v>33</v>
      </c>
      <c r="F16" s="103">
        <v>1</v>
      </c>
      <c r="G16" s="15">
        <f t="shared" si="1"/>
        <v>34</v>
      </c>
      <c r="H16" s="103">
        <v>1</v>
      </c>
      <c r="I16" s="15">
        <f t="shared" si="2"/>
        <v>34</v>
      </c>
      <c r="J16" s="101">
        <v>1</v>
      </c>
      <c r="K16" s="15">
        <f t="shared" si="7"/>
        <v>34</v>
      </c>
      <c r="L16" s="70">
        <f t="shared" si="4"/>
        <v>4</v>
      </c>
      <c r="M16" s="102">
        <f t="shared" si="5"/>
        <v>135</v>
      </c>
      <c r="O16" s="178"/>
    </row>
    <row r="17" spans="1:15" ht="15.75" customHeight="1" x14ac:dyDescent="0.25">
      <c r="A17" s="100" t="s">
        <v>29</v>
      </c>
      <c r="B17" s="132" t="s">
        <v>29</v>
      </c>
      <c r="C17" s="132"/>
      <c r="D17" s="101">
        <v>3</v>
      </c>
      <c r="E17" s="15">
        <f t="shared" si="6"/>
        <v>99</v>
      </c>
      <c r="F17" s="101">
        <v>3</v>
      </c>
      <c r="G17" s="15">
        <f t="shared" si="1"/>
        <v>102</v>
      </c>
      <c r="H17" s="101">
        <v>3</v>
      </c>
      <c r="I17" s="15">
        <f t="shared" si="2"/>
        <v>102</v>
      </c>
      <c r="J17" s="101">
        <v>3</v>
      </c>
      <c r="K17" s="15">
        <f t="shared" si="3"/>
        <v>102</v>
      </c>
      <c r="L17" s="70">
        <f t="shared" si="4"/>
        <v>12</v>
      </c>
      <c r="M17" s="102">
        <f>SUM(K17,I17,G17,E17)</f>
        <v>405</v>
      </c>
      <c r="O17" s="178"/>
    </row>
    <row r="18" spans="1:15" ht="32.25" customHeight="1" thickBot="1" x14ac:dyDescent="0.3">
      <c r="A18" s="198" t="s">
        <v>39</v>
      </c>
      <c r="B18" s="199"/>
      <c r="C18" s="199"/>
      <c r="D18" s="29">
        <f t="shared" ref="D18:J18" si="8">SUM(D6:D17)</f>
        <v>23</v>
      </c>
      <c r="E18" s="29">
        <f t="shared" si="8"/>
        <v>759</v>
      </c>
      <c r="F18" s="29">
        <f t="shared" si="8"/>
        <v>26</v>
      </c>
      <c r="G18" s="29">
        <f>SUM(G6:G17)</f>
        <v>884</v>
      </c>
      <c r="H18" s="29">
        <f t="shared" si="8"/>
        <v>26</v>
      </c>
      <c r="I18" s="29">
        <f>SUM(I6:I17)</f>
        <v>884</v>
      </c>
      <c r="J18" s="29">
        <f t="shared" si="8"/>
        <v>26</v>
      </c>
      <c r="K18" s="29">
        <f>SUM(K6:K17)</f>
        <v>884</v>
      </c>
      <c r="L18" s="29">
        <f>SUM(D18,F18,H18,J18)</f>
        <v>101</v>
      </c>
      <c r="M18" s="30">
        <f>SUM(M6:M17)</f>
        <v>3411</v>
      </c>
      <c r="O18" s="113"/>
    </row>
    <row r="19" spans="1:15" ht="16.5" thickBot="1" x14ac:dyDescent="0.3">
      <c r="A19" s="200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5" ht="108.75" customHeight="1" x14ac:dyDescent="0.25">
      <c r="A20" s="201" t="s">
        <v>76</v>
      </c>
      <c r="B20" s="202"/>
      <c r="C20" s="203"/>
      <c r="D20" s="19">
        <f>D23-D18</f>
        <v>-2</v>
      </c>
      <c r="E20" s="18">
        <f>D20*33</f>
        <v>-66</v>
      </c>
      <c r="F20" s="19">
        <f>F23-F18</f>
        <v>-3</v>
      </c>
      <c r="G20" s="18">
        <f t="shared" ref="G20" si="9">F20*34</f>
        <v>-102</v>
      </c>
      <c r="H20" s="19">
        <f>H23-H18</f>
        <v>-3</v>
      </c>
      <c r="I20" s="18">
        <f>H20*34</f>
        <v>-102</v>
      </c>
      <c r="J20" s="19">
        <f>J23-J18</f>
        <v>-3</v>
      </c>
      <c r="K20" s="18">
        <f>J20*34</f>
        <v>-102</v>
      </c>
      <c r="L20" s="71">
        <f>SUM(D20,F20,H20,J20)</f>
        <v>-11</v>
      </c>
      <c r="M20" s="20">
        <f>SUM(E20,G20,I20,K20)</f>
        <v>-372</v>
      </c>
    </row>
    <row r="21" spans="1:15" ht="23.25" x14ac:dyDescent="0.25">
      <c r="A21" s="204" t="s">
        <v>40</v>
      </c>
      <c r="B21" s="205"/>
      <c r="C21" s="205"/>
      <c r="D21" s="12">
        <f t="shared" ref="D21:J21" si="10">SUM(D20:D20)</f>
        <v>-2</v>
      </c>
      <c r="E21" s="12">
        <f>D21*33</f>
        <v>-66</v>
      </c>
      <c r="F21" s="12">
        <f t="shared" si="10"/>
        <v>-3</v>
      </c>
      <c r="G21" s="12">
        <f t="shared" si="10"/>
        <v>-102</v>
      </c>
      <c r="H21" s="12">
        <f t="shared" si="10"/>
        <v>-3</v>
      </c>
      <c r="I21" s="12">
        <f t="shared" ref="I21:I23" si="11">H21*34</f>
        <v>-102</v>
      </c>
      <c r="J21" s="12">
        <f t="shared" si="10"/>
        <v>-3</v>
      </c>
      <c r="K21" s="12">
        <f t="shared" ref="K21:K23" si="12">J21*34</f>
        <v>-102</v>
      </c>
      <c r="L21" s="72">
        <f t="shared" ref="L21:L23" si="13">SUM(D21,F21,H21,J21)</f>
        <v>-11</v>
      </c>
      <c r="M21" s="21">
        <f>SUM(E21,G21,I21,K21)</f>
        <v>-372</v>
      </c>
    </row>
    <row r="22" spans="1:15" ht="23.25" x14ac:dyDescent="0.25">
      <c r="A22" s="196" t="s">
        <v>49</v>
      </c>
      <c r="B22" s="197"/>
      <c r="C22" s="197"/>
      <c r="D22" s="12">
        <v>21</v>
      </c>
      <c r="E22" s="12">
        <f t="shared" ref="E22:E23" si="14">D22*33</f>
        <v>693</v>
      </c>
      <c r="F22" s="12">
        <v>23</v>
      </c>
      <c r="G22" s="12">
        <f>F22*34</f>
        <v>782</v>
      </c>
      <c r="H22" s="12">
        <v>23</v>
      </c>
      <c r="I22" s="12">
        <f t="shared" si="11"/>
        <v>782</v>
      </c>
      <c r="J22" s="12">
        <v>23</v>
      </c>
      <c r="K22" s="12">
        <f t="shared" si="12"/>
        <v>782</v>
      </c>
      <c r="L22" s="72">
        <f t="shared" si="13"/>
        <v>90</v>
      </c>
      <c r="M22" s="21">
        <f>SUM(E22,G22,I22,K22)</f>
        <v>3039</v>
      </c>
    </row>
    <row r="23" spans="1:15" ht="49.5" customHeight="1" thickBot="1" x14ac:dyDescent="0.3">
      <c r="A23" s="206" t="s">
        <v>71</v>
      </c>
      <c r="B23" s="207"/>
      <c r="C23" s="208"/>
      <c r="D23" s="52">
        <v>21</v>
      </c>
      <c r="E23" s="52">
        <f t="shared" si="14"/>
        <v>693</v>
      </c>
      <c r="F23" s="52">
        <v>23</v>
      </c>
      <c r="G23" s="52">
        <f>F23*34</f>
        <v>782</v>
      </c>
      <c r="H23" s="52">
        <v>23</v>
      </c>
      <c r="I23" s="52">
        <f t="shared" si="11"/>
        <v>782</v>
      </c>
      <c r="J23" s="52">
        <v>23</v>
      </c>
      <c r="K23" s="52">
        <f t="shared" si="12"/>
        <v>782</v>
      </c>
      <c r="L23" s="73">
        <f t="shared" si="13"/>
        <v>90</v>
      </c>
      <c r="M23" s="53">
        <f t="shared" ref="M23" si="15">SUM(E23,G23,I23,K23)</f>
        <v>3039</v>
      </c>
    </row>
    <row r="24" spans="1:15" ht="124.5" customHeight="1" x14ac:dyDescent="0.25">
      <c r="A24" s="209" t="s">
        <v>78</v>
      </c>
      <c r="B24" s="210"/>
      <c r="C24" s="211"/>
      <c r="D24" s="19">
        <f>D27-D18</f>
        <v>-2</v>
      </c>
      <c r="E24" s="18">
        <f>D24*33</f>
        <v>-66</v>
      </c>
      <c r="F24" s="19">
        <v>-2</v>
      </c>
      <c r="G24" s="18">
        <f t="shared" ref="G24" si="16">F24*34</f>
        <v>-68</v>
      </c>
      <c r="H24" s="19">
        <v>-2</v>
      </c>
      <c r="I24" s="18">
        <f>H24*34</f>
        <v>-68</v>
      </c>
      <c r="J24" s="19">
        <v>-1</v>
      </c>
      <c r="K24" s="18">
        <f>J24*34</f>
        <v>-34</v>
      </c>
      <c r="L24" s="71">
        <f>SUM(D24,F24,H24,J24)</f>
        <v>-7</v>
      </c>
      <c r="M24" s="20">
        <f>SUM(E24,G24,I24,K24)</f>
        <v>-236</v>
      </c>
    </row>
    <row r="25" spans="1:15" ht="37.5" customHeight="1" x14ac:dyDescent="0.25">
      <c r="A25" s="204" t="s">
        <v>40</v>
      </c>
      <c r="B25" s="205"/>
      <c r="C25" s="205"/>
      <c r="D25" s="12">
        <f t="shared" ref="D25" si="17">SUM(D24:D24)</f>
        <v>-2</v>
      </c>
      <c r="E25" s="12">
        <f>D25*33</f>
        <v>-66</v>
      </c>
      <c r="F25" s="12">
        <f t="shared" ref="F25:H25" si="18">SUM(F24:F24)</f>
        <v>-2</v>
      </c>
      <c r="G25" s="12">
        <f t="shared" si="18"/>
        <v>-68</v>
      </c>
      <c r="H25" s="12">
        <f t="shared" si="18"/>
        <v>-2</v>
      </c>
      <c r="I25" s="12">
        <f t="shared" ref="I25:I26" si="19">H25*34</f>
        <v>-68</v>
      </c>
      <c r="J25" s="12">
        <f t="shared" ref="J25" si="20">SUM(J24:J24)</f>
        <v>-1</v>
      </c>
      <c r="K25" s="12">
        <f t="shared" ref="K25:K26" si="21">J25*34</f>
        <v>-34</v>
      </c>
      <c r="L25" s="72">
        <f t="shared" ref="L25:L26" si="22">SUM(D25,F25,H25,J25)</f>
        <v>-7</v>
      </c>
      <c r="M25" s="21">
        <f>SUM(E25,G25,I25,K25)</f>
        <v>-236</v>
      </c>
      <c r="N25" s="57"/>
    </row>
    <row r="26" spans="1:15" ht="36" customHeight="1" x14ac:dyDescent="0.25">
      <c r="A26" s="196" t="s">
        <v>114</v>
      </c>
      <c r="B26" s="197"/>
      <c r="C26" s="197"/>
      <c r="D26" s="12">
        <f>D25+D18</f>
        <v>21</v>
      </c>
      <c r="E26" s="12">
        <f t="shared" ref="E26" si="23">D26*33</f>
        <v>693</v>
      </c>
      <c r="F26" s="12">
        <f>F25+F18</f>
        <v>24</v>
      </c>
      <c r="G26" s="12">
        <f>F26*34</f>
        <v>816</v>
      </c>
      <c r="H26" s="12">
        <f>H25+H18</f>
        <v>24</v>
      </c>
      <c r="I26" s="12">
        <f t="shared" si="19"/>
        <v>816</v>
      </c>
      <c r="J26" s="12">
        <f>J25+J18</f>
        <v>25</v>
      </c>
      <c r="K26" s="12">
        <f t="shared" si="21"/>
        <v>850</v>
      </c>
      <c r="L26" s="72">
        <f t="shared" si="22"/>
        <v>94</v>
      </c>
      <c r="M26" s="21">
        <f>SUM(E26,G26,I26,K26)</f>
        <v>3175</v>
      </c>
    </row>
    <row r="27" spans="1:15" ht="52.5" customHeight="1" thickBot="1" x14ac:dyDescent="0.3">
      <c r="A27" s="206" t="s">
        <v>60</v>
      </c>
      <c r="B27" s="207"/>
      <c r="C27" s="208"/>
      <c r="D27" s="54">
        <v>21</v>
      </c>
      <c r="E27" s="52">
        <f>D27*33</f>
        <v>693</v>
      </c>
      <c r="F27" s="54">
        <v>26</v>
      </c>
      <c r="G27" s="52">
        <f>F27*34</f>
        <v>884</v>
      </c>
      <c r="H27" s="52">
        <v>26</v>
      </c>
      <c r="I27" s="52">
        <f t="shared" ref="I27" si="24">H27*34</f>
        <v>884</v>
      </c>
      <c r="J27" s="52">
        <v>26</v>
      </c>
      <c r="K27" s="52">
        <f t="shared" ref="K27" si="25">J27*34</f>
        <v>884</v>
      </c>
      <c r="L27" s="73">
        <f t="shared" ref="L27" si="26">SUM(D27,F27,H27,J27)</f>
        <v>99</v>
      </c>
      <c r="M27" s="55">
        <f t="shared" ref="M27" si="27">SUM(E27,G27,I27,K27)</f>
        <v>3345</v>
      </c>
    </row>
    <row r="28" spans="1:15" ht="16.5" thickBot="1" x14ac:dyDescent="0.3">
      <c r="A28" s="214" t="s">
        <v>37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</row>
    <row r="29" spans="1:15" ht="54" customHeight="1" x14ac:dyDescent="0.25">
      <c r="A29" s="215" t="s">
        <v>83</v>
      </c>
      <c r="B29" s="223" t="s">
        <v>56</v>
      </c>
      <c r="C29" s="224"/>
      <c r="D29" s="217"/>
      <c r="E29" s="217"/>
      <c r="F29" s="217"/>
      <c r="G29" s="217"/>
      <c r="H29" s="217"/>
      <c r="I29" s="217"/>
      <c r="J29" s="217"/>
      <c r="K29" s="218"/>
      <c r="L29" s="58"/>
      <c r="M29" s="219" t="s">
        <v>67</v>
      </c>
    </row>
    <row r="30" spans="1:15" ht="20.25" customHeight="1" x14ac:dyDescent="0.25">
      <c r="A30" s="216"/>
      <c r="B30" s="225"/>
      <c r="C30" s="226"/>
      <c r="D30" s="221" t="s">
        <v>63</v>
      </c>
      <c r="E30" s="222"/>
      <c r="F30" s="221" t="s">
        <v>64</v>
      </c>
      <c r="G30" s="222"/>
      <c r="H30" s="221" t="s">
        <v>65</v>
      </c>
      <c r="I30" s="222"/>
      <c r="J30" s="221" t="s">
        <v>66</v>
      </c>
      <c r="K30" s="222"/>
      <c r="L30" s="68"/>
      <c r="M30" s="220"/>
    </row>
    <row r="31" spans="1:15" ht="152.25" customHeight="1" thickBot="1" x14ac:dyDescent="0.3">
      <c r="A31" s="49" t="s">
        <v>82</v>
      </c>
      <c r="B31" s="212" t="s">
        <v>51</v>
      </c>
      <c r="C31" s="213"/>
      <c r="D31" s="50">
        <v>10</v>
      </c>
      <c r="E31" s="50">
        <v>330</v>
      </c>
      <c r="F31" s="50">
        <v>10</v>
      </c>
      <c r="G31" s="50">
        <v>340</v>
      </c>
      <c r="H31" s="50">
        <v>10</v>
      </c>
      <c r="I31" s="50">
        <f>H31*34</f>
        <v>340</v>
      </c>
      <c r="J31" s="50">
        <v>10</v>
      </c>
      <c r="K31" s="50">
        <v>340</v>
      </c>
      <c r="L31" s="76">
        <f>SUM(D31,F31,H31,J31)</f>
        <v>40</v>
      </c>
      <c r="M31" s="45">
        <f>330+340+340+340</f>
        <v>1350</v>
      </c>
    </row>
  </sheetData>
  <mergeCells count="34">
    <mergeCell ref="A27:C27"/>
    <mergeCell ref="B31:C31"/>
    <mergeCell ref="A28:M28"/>
    <mergeCell ref="A29:A30"/>
    <mergeCell ref="D29:K29"/>
    <mergeCell ref="M29:M30"/>
    <mergeCell ref="D30:E30"/>
    <mergeCell ref="F30:G30"/>
    <mergeCell ref="B29:C30"/>
    <mergeCell ref="H30:I30"/>
    <mergeCell ref="J30:K30"/>
    <mergeCell ref="A26:C26"/>
    <mergeCell ref="A14:A15"/>
    <mergeCell ref="A18:C18"/>
    <mergeCell ref="A19:M19"/>
    <mergeCell ref="A20:C20"/>
    <mergeCell ref="A21:C21"/>
    <mergeCell ref="A22:C22"/>
    <mergeCell ref="A23:C23"/>
    <mergeCell ref="A24:C24"/>
    <mergeCell ref="A25:C25"/>
    <mergeCell ref="O16:O17"/>
    <mergeCell ref="A8:A9"/>
    <mergeCell ref="J4:K4"/>
    <mergeCell ref="A6:A7"/>
    <mergeCell ref="A1:M1"/>
    <mergeCell ref="A2:M2"/>
    <mergeCell ref="A3:A4"/>
    <mergeCell ref="B3:B4"/>
    <mergeCell ref="D3:K3"/>
    <mergeCell ref="D4:E4"/>
    <mergeCell ref="F4:G4"/>
    <mergeCell ref="H4:I4"/>
    <mergeCell ref="L3:M4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Normal="100" workbookViewId="0">
      <selection activeCell="K13" sqref="K13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15" width="9.85546875" customWidth="1"/>
    <col min="16" max="16" width="11" bestFit="1" customWidth="1"/>
  </cols>
  <sheetData>
    <row r="1" spans="1:15" ht="16.5" thickBot="1" x14ac:dyDescent="0.3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 ht="33" customHeight="1" x14ac:dyDescent="0.25">
      <c r="A2" s="282" t="s">
        <v>61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4"/>
    </row>
    <row r="3" spans="1:15" ht="31.5" customHeight="1" x14ac:dyDescent="0.25">
      <c r="A3" s="188" t="s">
        <v>0</v>
      </c>
      <c r="B3" s="189" t="s">
        <v>30</v>
      </c>
      <c r="C3" s="123" t="s">
        <v>36</v>
      </c>
      <c r="D3" s="285" t="s">
        <v>1</v>
      </c>
      <c r="E3" s="285"/>
      <c r="F3" s="285"/>
      <c r="G3" s="285"/>
      <c r="H3" s="285"/>
      <c r="I3" s="285"/>
      <c r="J3" s="285"/>
      <c r="K3" s="285"/>
      <c r="L3" s="285"/>
      <c r="M3" s="285"/>
      <c r="N3" s="192" t="s">
        <v>42</v>
      </c>
      <c r="O3" s="193"/>
    </row>
    <row r="4" spans="1:15" ht="15.75" x14ac:dyDescent="0.25">
      <c r="A4" s="188"/>
      <c r="B4" s="189"/>
      <c r="C4" s="124" t="s">
        <v>2</v>
      </c>
      <c r="D4" s="279" t="s">
        <v>3</v>
      </c>
      <c r="E4" s="279"/>
      <c r="F4" s="279" t="s">
        <v>4</v>
      </c>
      <c r="G4" s="279"/>
      <c r="H4" s="279" t="s">
        <v>5</v>
      </c>
      <c r="I4" s="279"/>
      <c r="J4" s="279" t="s">
        <v>6</v>
      </c>
      <c r="K4" s="279"/>
      <c r="L4" s="279" t="s">
        <v>7</v>
      </c>
      <c r="M4" s="279"/>
      <c r="N4" s="194"/>
      <c r="O4" s="195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183" t="s">
        <v>8</v>
      </c>
      <c r="B6" s="128" t="s">
        <v>9</v>
      </c>
      <c r="C6" s="129"/>
      <c r="D6" s="14">
        <v>5</v>
      </c>
      <c r="E6" s="15">
        <f>D6*34</f>
        <v>170</v>
      </c>
      <c r="F6" s="14">
        <v>6</v>
      </c>
      <c r="G6" s="15">
        <f>F6*34</f>
        <v>204</v>
      </c>
      <c r="H6" s="16">
        <v>4</v>
      </c>
      <c r="I6" s="15">
        <f>H6*34</f>
        <v>136</v>
      </c>
      <c r="J6" s="16">
        <v>3</v>
      </c>
      <c r="K6" s="15">
        <f>J6*34</f>
        <v>102</v>
      </c>
      <c r="L6" s="16">
        <v>3</v>
      </c>
      <c r="M6" s="15">
        <f>L6*34</f>
        <v>102</v>
      </c>
      <c r="N6" s="70">
        <f>D6+F6+H6+J6+L6</f>
        <v>21</v>
      </c>
      <c r="O6" s="27">
        <f>SUM(M6,K6,I6,G6,E6)</f>
        <v>714</v>
      </c>
    </row>
    <row r="7" spans="1:15" ht="15.75" x14ac:dyDescent="0.25">
      <c r="A7" s="183"/>
      <c r="B7" s="128" t="s">
        <v>10</v>
      </c>
      <c r="C7" s="129"/>
      <c r="D7" s="16">
        <v>3</v>
      </c>
      <c r="E7" s="15">
        <f>D7*34</f>
        <v>102</v>
      </c>
      <c r="F7" s="16">
        <v>3</v>
      </c>
      <c r="G7" s="15">
        <f>F7*34</f>
        <v>102</v>
      </c>
      <c r="H7" s="16">
        <v>2</v>
      </c>
      <c r="I7" s="15">
        <f t="shared" ref="I7:I26" si="0">H7*34</f>
        <v>68</v>
      </c>
      <c r="J7" s="16">
        <v>2</v>
      </c>
      <c r="K7" s="15">
        <f t="shared" ref="K7:K27" si="1">J7*34</f>
        <v>68</v>
      </c>
      <c r="L7" s="16">
        <v>3</v>
      </c>
      <c r="M7" s="15">
        <f t="shared" ref="M7:M27" si="2">L7*34</f>
        <v>102</v>
      </c>
      <c r="N7" s="70">
        <f t="shared" ref="N7:N28" si="3">D7+F7+H7+J7+L7</f>
        <v>13</v>
      </c>
      <c r="O7" s="27">
        <f>SUM(M7,K7,I7,G7,E7)</f>
        <v>442</v>
      </c>
    </row>
    <row r="8" spans="1:15" ht="15.75" x14ac:dyDescent="0.25">
      <c r="A8" s="183" t="s">
        <v>84</v>
      </c>
      <c r="B8" s="128" t="s">
        <v>80</v>
      </c>
      <c r="C8" s="129"/>
      <c r="D8" s="46">
        <v>2</v>
      </c>
      <c r="E8" s="15">
        <f>D8*34</f>
        <v>68</v>
      </c>
      <c r="F8" s="46">
        <v>2</v>
      </c>
      <c r="G8" s="15">
        <f>F8*34</f>
        <v>68</v>
      </c>
      <c r="H8" s="48">
        <v>1</v>
      </c>
      <c r="I8" s="15">
        <f>H8*34</f>
        <v>34</v>
      </c>
      <c r="J8" s="48">
        <v>1</v>
      </c>
      <c r="K8" s="15">
        <f>J8*34</f>
        <v>34</v>
      </c>
      <c r="L8" s="48">
        <v>1</v>
      </c>
      <c r="M8" s="15">
        <f>L8*34</f>
        <v>34</v>
      </c>
      <c r="N8" s="70">
        <f t="shared" si="3"/>
        <v>7</v>
      </c>
      <c r="O8" s="47">
        <f>SUM(M8,K8,I8,G8,E8)</f>
        <v>238</v>
      </c>
    </row>
    <row r="9" spans="1:15" ht="15.75" x14ac:dyDescent="0.25">
      <c r="A9" s="183"/>
      <c r="B9" s="128" t="s">
        <v>85</v>
      </c>
      <c r="C9" s="129"/>
      <c r="D9" s="48">
        <v>1</v>
      </c>
      <c r="E9" s="15">
        <f>D9*34</f>
        <v>34</v>
      </c>
      <c r="F9" s="48">
        <v>1</v>
      </c>
      <c r="G9" s="15">
        <f>F9*34</f>
        <v>34</v>
      </c>
      <c r="H9" s="48">
        <v>1</v>
      </c>
      <c r="I9" s="15">
        <f t="shared" ref="I9:I10" si="4">H9*34</f>
        <v>34</v>
      </c>
      <c r="J9" s="48">
        <v>1</v>
      </c>
      <c r="K9" s="15">
        <f t="shared" ref="K9:K10" si="5">J9*34</f>
        <v>34</v>
      </c>
      <c r="L9" s="48">
        <v>1</v>
      </c>
      <c r="M9" s="15">
        <f t="shared" ref="M9:M10" si="6">L9*34</f>
        <v>34</v>
      </c>
      <c r="N9" s="70">
        <f t="shared" si="3"/>
        <v>5</v>
      </c>
      <c r="O9" s="47">
        <f>SUM(M9,K9,I9,G9,E9)</f>
        <v>170</v>
      </c>
    </row>
    <row r="10" spans="1:15" ht="15.75" x14ac:dyDescent="0.25">
      <c r="A10" s="280" t="s">
        <v>31</v>
      </c>
      <c r="B10" s="104" t="s">
        <v>11</v>
      </c>
      <c r="C10" s="129"/>
      <c r="D10" s="46">
        <v>3</v>
      </c>
      <c r="E10" s="15">
        <f t="shared" ref="E10" si="7">D10*34</f>
        <v>102</v>
      </c>
      <c r="F10" s="46">
        <v>3</v>
      </c>
      <c r="G10" s="15">
        <f t="shared" ref="G10" si="8">F10*34</f>
        <v>102</v>
      </c>
      <c r="H10" s="46">
        <v>3</v>
      </c>
      <c r="I10" s="15">
        <f t="shared" si="4"/>
        <v>102</v>
      </c>
      <c r="J10" s="46">
        <v>3</v>
      </c>
      <c r="K10" s="15">
        <f t="shared" si="5"/>
        <v>102</v>
      </c>
      <c r="L10" s="46">
        <v>3</v>
      </c>
      <c r="M10" s="15">
        <f t="shared" si="6"/>
        <v>102</v>
      </c>
      <c r="N10" s="70">
        <f t="shared" si="3"/>
        <v>15</v>
      </c>
      <c r="O10" s="47">
        <f>SUM(E10,G10,I10,K10,M10)</f>
        <v>510</v>
      </c>
    </row>
    <row r="11" spans="1:15" ht="15.75" x14ac:dyDescent="0.25">
      <c r="A11" s="281"/>
      <c r="B11" s="104" t="s">
        <v>86</v>
      </c>
      <c r="C11" s="132"/>
      <c r="D11" s="14">
        <v>2</v>
      </c>
      <c r="E11" s="15">
        <f t="shared" ref="E11:E26" si="9">D11*34</f>
        <v>68</v>
      </c>
      <c r="F11" s="14">
        <v>2</v>
      </c>
      <c r="G11" s="15">
        <f t="shared" ref="G11:G26" si="10">F11*34</f>
        <v>68</v>
      </c>
      <c r="H11" s="14">
        <v>2</v>
      </c>
      <c r="I11" s="15">
        <f t="shared" si="0"/>
        <v>68</v>
      </c>
      <c r="J11" s="14">
        <v>2</v>
      </c>
      <c r="K11" s="15">
        <f t="shared" si="1"/>
        <v>68</v>
      </c>
      <c r="L11" s="14">
        <v>2</v>
      </c>
      <c r="M11" s="15">
        <f t="shared" si="2"/>
        <v>68</v>
      </c>
      <c r="N11" s="70">
        <f t="shared" si="3"/>
        <v>10</v>
      </c>
      <c r="O11" s="27">
        <f>SUM(E11,G11,I11,K11,M11)</f>
        <v>340</v>
      </c>
    </row>
    <row r="12" spans="1:15" ht="15.75" x14ac:dyDescent="0.25">
      <c r="A12" s="183" t="s">
        <v>38</v>
      </c>
      <c r="B12" s="278" t="s">
        <v>12</v>
      </c>
      <c r="C12" s="104" t="s">
        <v>13</v>
      </c>
      <c r="D12" s="276">
        <v>5</v>
      </c>
      <c r="E12" s="277">
        <f>5*34</f>
        <v>170</v>
      </c>
      <c r="F12" s="276">
        <v>5</v>
      </c>
      <c r="G12" s="277">
        <f>5*34</f>
        <v>170</v>
      </c>
      <c r="H12" s="14">
        <v>3</v>
      </c>
      <c r="I12" s="15">
        <f t="shared" si="0"/>
        <v>102</v>
      </c>
      <c r="J12" s="14">
        <v>3</v>
      </c>
      <c r="K12" s="15">
        <f t="shared" si="1"/>
        <v>102</v>
      </c>
      <c r="L12" s="14">
        <v>3</v>
      </c>
      <c r="M12" s="15">
        <f>L12*34</f>
        <v>102</v>
      </c>
      <c r="N12" s="70">
        <f t="shared" si="3"/>
        <v>19</v>
      </c>
      <c r="O12" s="274">
        <f>SUM(M12:M14,K12:K14,I12:I14,G12,E12)</f>
        <v>952</v>
      </c>
    </row>
    <row r="13" spans="1:15" ht="15.75" x14ac:dyDescent="0.25">
      <c r="A13" s="183"/>
      <c r="B13" s="278"/>
      <c r="C13" s="104" t="s">
        <v>14</v>
      </c>
      <c r="D13" s="276"/>
      <c r="E13" s="277"/>
      <c r="F13" s="276"/>
      <c r="G13" s="277"/>
      <c r="H13" s="14">
        <v>2</v>
      </c>
      <c r="I13" s="15">
        <f t="shared" si="0"/>
        <v>68</v>
      </c>
      <c r="J13" s="14">
        <v>2</v>
      </c>
      <c r="K13" s="15">
        <f t="shared" si="1"/>
        <v>68</v>
      </c>
      <c r="L13" s="14">
        <v>2</v>
      </c>
      <c r="M13" s="15">
        <f>L13*34</f>
        <v>68</v>
      </c>
      <c r="N13" s="70">
        <f t="shared" si="3"/>
        <v>6</v>
      </c>
      <c r="O13" s="274"/>
    </row>
    <row r="14" spans="1:15" ht="15.75" x14ac:dyDescent="0.25">
      <c r="A14" s="183"/>
      <c r="B14" s="278"/>
      <c r="C14" s="104" t="s">
        <v>15</v>
      </c>
      <c r="D14" s="276"/>
      <c r="E14" s="277"/>
      <c r="F14" s="276"/>
      <c r="G14" s="277"/>
      <c r="H14" s="14">
        <v>1</v>
      </c>
      <c r="I14" s="15">
        <f t="shared" si="0"/>
        <v>34</v>
      </c>
      <c r="J14" s="14">
        <v>1</v>
      </c>
      <c r="K14" s="15">
        <f t="shared" si="1"/>
        <v>34</v>
      </c>
      <c r="L14" s="14">
        <v>1</v>
      </c>
      <c r="M14" s="15">
        <f>L14*34</f>
        <v>34</v>
      </c>
      <c r="N14" s="70">
        <f t="shared" si="3"/>
        <v>3</v>
      </c>
      <c r="O14" s="274"/>
    </row>
    <row r="15" spans="1:15" ht="15.75" x14ac:dyDescent="0.25">
      <c r="A15" s="183"/>
      <c r="B15" s="128" t="s">
        <v>16</v>
      </c>
      <c r="C15" s="129"/>
      <c r="D15" s="5"/>
      <c r="E15" s="6"/>
      <c r="F15" s="5"/>
      <c r="G15" s="6"/>
      <c r="H15" s="16">
        <v>1</v>
      </c>
      <c r="I15" s="15">
        <f t="shared" si="0"/>
        <v>34</v>
      </c>
      <c r="J15" s="16">
        <v>1</v>
      </c>
      <c r="K15" s="15">
        <f t="shared" si="1"/>
        <v>34</v>
      </c>
      <c r="L15" s="16">
        <v>1</v>
      </c>
      <c r="M15" s="15">
        <f t="shared" si="2"/>
        <v>34</v>
      </c>
      <c r="N15" s="70">
        <f t="shared" si="3"/>
        <v>3</v>
      </c>
      <c r="O15" s="27">
        <f>SUM(E15,G15,I15,K15,M15)</f>
        <v>102</v>
      </c>
    </row>
    <row r="16" spans="1:15" ht="15.75" customHeight="1" x14ac:dyDescent="0.25">
      <c r="A16" s="183" t="s">
        <v>17</v>
      </c>
      <c r="B16" s="290" t="s">
        <v>18</v>
      </c>
      <c r="C16" s="129" t="s">
        <v>32</v>
      </c>
      <c r="D16" s="5"/>
      <c r="E16" s="6"/>
      <c r="F16" s="275">
        <v>2</v>
      </c>
      <c r="G16" s="15">
        <v>45</v>
      </c>
      <c r="H16" s="275">
        <v>2</v>
      </c>
      <c r="I16" s="15">
        <v>45</v>
      </c>
      <c r="J16" s="275">
        <v>2</v>
      </c>
      <c r="K16" s="15">
        <v>45</v>
      </c>
      <c r="L16" s="275">
        <v>2</v>
      </c>
      <c r="M16" s="15">
        <v>45</v>
      </c>
      <c r="N16" s="79">
        <f t="shared" si="3"/>
        <v>8</v>
      </c>
      <c r="O16" s="249">
        <f>SUM(M16:M17,K16:K17,I16:I17,G16:G17,E17)</f>
        <v>340</v>
      </c>
    </row>
    <row r="17" spans="1:17" ht="15.75" x14ac:dyDescent="0.25">
      <c r="A17" s="183"/>
      <c r="B17" s="290"/>
      <c r="C17" s="129" t="s">
        <v>33</v>
      </c>
      <c r="D17" s="16">
        <v>2</v>
      </c>
      <c r="E17" s="15">
        <f t="shared" si="9"/>
        <v>68</v>
      </c>
      <c r="F17" s="275"/>
      <c r="G17" s="15">
        <v>23</v>
      </c>
      <c r="H17" s="275"/>
      <c r="I17" s="15">
        <v>23</v>
      </c>
      <c r="J17" s="275"/>
      <c r="K17" s="15">
        <v>23</v>
      </c>
      <c r="L17" s="275"/>
      <c r="M17" s="15">
        <v>23</v>
      </c>
      <c r="N17" s="80">
        <f t="shared" si="3"/>
        <v>2</v>
      </c>
      <c r="O17" s="250"/>
    </row>
    <row r="18" spans="1:17" ht="15.75" x14ac:dyDescent="0.25">
      <c r="A18" s="183"/>
      <c r="B18" s="129" t="s">
        <v>19</v>
      </c>
      <c r="C18" s="129"/>
      <c r="D18" s="5"/>
      <c r="E18" s="6"/>
      <c r="F18" s="16">
        <v>1</v>
      </c>
      <c r="G18" s="15">
        <f t="shared" si="10"/>
        <v>34</v>
      </c>
      <c r="H18" s="16">
        <v>1</v>
      </c>
      <c r="I18" s="15">
        <f t="shared" si="0"/>
        <v>34</v>
      </c>
      <c r="J18" s="16">
        <v>1</v>
      </c>
      <c r="K18" s="15">
        <f t="shared" si="1"/>
        <v>34</v>
      </c>
      <c r="L18" s="16">
        <v>1</v>
      </c>
      <c r="M18" s="15">
        <f t="shared" si="2"/>
        <v>34</v>
      </c>
      <c r="N18" s="70">
        <f t="shared" si="3"/>
        <v>4</v>
      </c>
      <c r="O18" s="27">
        <f t="shared" ref="O18:O27" si="11">SUM(E18,G18,I18,K18,M18)</f>
        <v>136</v>
      </c>
    </row>
    <row r="19" spans="1:17" ht="15.75" x14ac:dyDescent="0.25">
      <c r="A19" s="183"/>
      <c r="B19" s="129" t="s">
        <v>20</v>
      </c>
      <c r="C19" s="129"/>
      <c r="D19" s="16">
        <v>1</v>
      </c>
      <c r="E19" s="15">
        <f t="shared" si="9"/>
        <v>34</v>
      </c>
      <c r="F19" s="16">
        <v>1</v>
      </c>
      <c r="G19" s="15">
        <f t="shared" si="10"/>
        <v>34</v>
      </c>
      <c r="H19" s="16">
        <v>2</v>
      </c>
      <c r="I19" s="15">
        <f t="shared" si="0"/>
        <v>68</v>
      </c>
      <c r="J19" s="16">
        <v>2</v>
      </c>
      <c r="K19" s="15">
        <f t="shared" si="1"/>
        <v>68</v>
      </c>
      <c r="L19" s="16">
        <v>2</v>
      </c>
      <c r="M19" s="15">
        <f t="shared" si="2"/>
        <v>68</v>
      </c>
      <c r="N19" s="70">
        <f t="shared" si="3"/>
        <v>8</v>
      </c>
      <c r="O19" s="27">
        <f t="shared" si="11"/>
        <v>272</v>
      </c>
    </row>
    <row r="20" spans="1:17" ht="15.75" x14ac:dyDescent="0.25">
      <c r="A20" s="183" t="s">
        <v>21</v>
      </c>
      <c r="B20" s="129" t="s">
        <v>22</v>
      </c>
      <c r="C20" s="129"/>
      <c r="D20" s="5"/>
      <c r="E20" s="6"/>
      <c r="F20" s="5"/>
      <c r="G20" s="6"/>
      <c r="H20" s="16">
        <v>2</v>
      </c>
      <c r="I20" s="15">
        <f t="shared" si="0"/>
        <v>68</v>
      </c>
      <c r="J20" s="16">
        <v>2</v>
      </c>
      <c r="K20" s="15">
        <f t="shared" si="1"/>
        <v>68</v>
      </c>
      <c r="L20" s="16">
        <v>3</v>
      </c>
      <c r="M20" s="15">
        <f t="shared" si="2"/>
        <v>102</v>
      </c>
      <c r="N20" s="70">
        <f t="shared" si="3"/>
        <v>7</v>
      </c>
      <c r="O20" s="27">
        <f t="shared" si="11"/>
        <v>238</v>
      </c>
    </row>
    <row r="21" spans="1:17" ht="15.75" x14ac:dyDescent="0.25">
      <c r="A21" s="183"/>
      <c r="B21" s="129" t="s">
        <v>23</v>
      </c>
      <c r="C21" s="129"/>
      <c r="D21" s="5"/>
      <c r="E21" s="6"/>
      <c r="F21" s="5"/>
      <c r="G21" s="6"/>
      <c r="H21" s="5"/>
      <c r="I21" s="6"/>
      <c r="J21" s="16">
        <v>2</v>
      </c>
      <c r="K21" s="15">
        <f t="shared" si="1"/>
        <v>68</v>
      </c>
      <c r="L21" s="16">
        <v>2</v>
      </c>
      <c r="M21" s="15">
        <f t="shared" si="2"/>
        <v>68</v>
      </c>
      <c r="N21" s="70">
        <f t="shared" si="3"/>
        <v>4</v>
      </c>
      <c r="O21" s="27">
        <f t="shared" si="11"/>
        <v>136</v>
      </c>
    </row>
    <row r="22" spans="1:17" ht="15.75" x14ac:dyDescent="0.25">
      <c r="A22" s="183"/>
      <c r="B22" s="132" t="s">
        <v>24</v>
      </c>
      <c r="C22" s="132"/>
      <c r="D22" s="14">
        <v>1</v>
      </c>
      <c r="E22" s="15">
        <f t="shared" si="9"/>
        <v>34</v>
      </c>
      <c r="F22" s="92">
        <v>1</v>
      </c>
      <c r="G22" s="15">
        <f t="shared" si="10"/>
        <v>34</v>
      </c>
      <c r="H22" s="92">
        <v>1</v>
      </c>
      <c r="I22" s="15">
        <f t="shared" si="0"/>
        <v>34</v>
      </c>
      <c r="J22" s="92">
        <v>2</v>
      </c>
      <c r="K22" s="15">
        <f t="shared" si="1"/>
        <v>68</v>
      </c>
      <c r="L22" s="92">
        <v>2</v>
      </c>
      <c r="M22" s="15">
        <f t="shared" si="2"/>
        <v>68</v>
      </c>
      <c r="N22" s="70">
        <f t="shared" si="3"/>
        <v>7</v>
      </c>
      <c r="O22" s="27">
        <f t="shared" si="11"/>
        <v>238</v>
      </c>
    </row>
    <row r="23" spans="1:17" ht="15.75" x14ac:dyDescent="0.25">
      <c r="A23" s="183" t="s">
        <v>25</v>
      </c>
      <c r="B23" s="135" t="s">
        <v>26</v>
      </c>
      <c r="C23" s="135"/>
      <c r="D23" s="8">
        <v>1</v>
      </c>
      <c r="E23" s="15">
        <f t="shared" si="9"/>
        <v>34</v>
      </c>
      <c r="F23" s="16">
        <v>1</v>
      </c>
      <c r="G23" s="15">
        <f t="shared" si="10"/>
        <v>34</v>
      </c>
      <c r="H23" s="16">
        <v>1</v>
      </c>
      <c r="I23" s="15">
        <f t="shared" si="0"/>
        <v>34</v>
      </c>
      <c r="J23" s="5"/>
      <c r="K23" s="6"/>
      <c r="L23" s="5"/>
      <c r="M23" s="6"/>
      <c r="N23" s="81">
        <f t="shared" si="3"/>
        <v>3</v>
      </c>
      <c r="O23" s="27">
        <f t="shared" si="11"/>
        <v>102</v>
      </c>
    </row>
    <row r="24" spans="1:17" ht="15.75" x14ac:dyDescent="0.25">
      <c r="A24" s="183"/>
      <c r="B24" s="129" t="s">
        <v>27</v>
      </c>
      <c r="C24" s="129"/>
      <c r="D24" s="16">
        <v>1</v>
      </c>
      <c r="E24" s="15">
        <f t="shared" si="9"/>
        <v>34</v>
      </c>
      <c r="F24" s="16">
        <v>1</v>
      </c>
      <c r="G24" s="15">
        <f t="shared" si="10"/>
        <v>34</v>
      </c>
      <c r="H24" s="16">
        <v>1</v>
      </c>
      <c r="I24" s="15">
        <f t="shared" si="0"/>
        <v>34</v>
      </c>
      <c r="J24" s="16">
        <v>1</v>
      </c>
      <c r="K24" s="15">
        <f t="shared" si="1"/>
        <v>34</v>
      </c>
      <c r="L24" s="5"/>
      <c r="M24" s="6"/>
      <c r="N24" s="81">
        <f t="shared" si="3"/>
        <v>4</v>
      </c>
      <c r="O24" s="27">
        <f t="shared" si="11"/>
        <v>136</v>
      </c>
    </row>
    <row r="25" spans="1:17" ht="15.75" x14ac:dyDescent="0.25">
      <c r="A25" s="100" t="s">
        <v>28</v>
      </c>
      <c r="B25" s="129" t="s">
        <v>28</v>
      </c>
      <c r="C25" s="129"/>
      <c r="D25" s="16">
        <v>2</v>
      </c>
      <c r="E25" s="15">
        <f t="shared" si="9"/>
        <v>68</v>
      </c>
      <c r="F25" s="16">
        <v>2</v>
      </c>
      <c r="G25" s="15">
        <f t="shared" si="10"/>
        <v>68</v>
      </c>
      <c r="H25" s="16">
        <v>2</v>
      </c>
      <c r="I25" s="15">
        <f t="shared" si="0"/>
        <v>68</v>
      </c>
      <c r="J25" s="16">
        <v>1</v>
      </c>
      <c r="K25" s="15">
        <f t="shared" si="1"/>
        <v>34</v>
      </c>
      <c r="L25" s="14">
        <v>1</v>
      </c>
      <c r="M25" s="13">
        <f t="shared" si="2"/>
        <v>34</v>
      </c>
      <c r="N25" s="77">
        <f t="shared" si="3"/>
        <v>8</v>
      </c>
      <c r="O25" s="27">
        <f t="shared" si="11"/>
        <v>272</v>
      </c>
    </row>
    <row r="26" spans="1:17" ht="15.75" x14ac:dyDescent="0.25">
      <c r="A26" s="183" t="s">
        <v>34</v>
      </c>
      <c r="B26" s="132" t="s">
        <v>29</v>
      </c>
      <c r="C26" s="132"/>
      <c r="D26" s="14">
        <v>3</v>
      </c>
      <c r="E26" s="15">
        <f t="shared" si="9"/>
        <v>102</v>
      </c>
      <c r="F26" s="14">
        <v>3</v>
      </c>
      <c r="G26" s="15">
        <f t="shared" si="10"/>
        <v>102</v>
      </c>
      <c r="H26" s="14">
        <v>3</v>
      </c>
      <c r="I26" s="15">
        <f t="shared" si="0"/>
        <v>102</v>
      </c>
      <c r="J26" s="14">
        <v>3</v>
      </c>
      <c r="K26" s="15">
        <f t="shared" si="1"/>
        <v>102</v>
      </c>
      <c r="L26" s="14">
        <v>3</v>
      </c>
      <c r="M26" s="15">
        <f t="shared" si="2"/>
        <v>102</v>
      </c>
      <c r="N26" s="70">
        <f t="shared" si="3"/>
        <v>15</v>
      </c>
      <c r="O26" s="27">
        <f t="shared" si="11"/>
        <v>510</v>
      </c>
    </row>
    <row r="27" spans="1:17" ht="32.25" customHeight="1" x14ac:dyDescent="0.25">
      <c r="A27" s="183"/>
      <c r="B27" s="135" t="s">
        <v>35</v>
      </c>
      <c r="C27" s="129"/>
      <c r="D27" s="5"/>
      <c r="E27" s="6"/>
      <c r="F27" s="5"/>
      <c r="G27" s="6"/>
      <c r="H27" s="5"/>
      <c r="I27" s="6"/>
      <c r="J27" s="16">
        <v>1</v>
      </c>
      <c r="K27" s="15">
        <f t="shared" si="1"/>
        <v>34</v>
      </c>
      <c r="L27" s="16">
        <v>1</v>
      </c>
      <c r="M27" s="15">
        <f t="shared" si="2"/>
        <v>34</v>
      </c>
      <c r="N27" s="70">
        <f t="shared" si="3"/>
        <v>2</v>
      </c>
      <c r="O27" s="27">
        <f t="shared" si="11"/>
        <v>68</v>
      </c>
    </row>
    <row r="28" spans="1:17" ht="32.25" customHeight="1" thickBot="1" x14ac:dyDescent="0.3">
      <c r="A28" s="198" t="s">
        <v>39</v>
      </c>
      <c r="B28" s="199"/>
      <c r="C28" s="199"/>
      <c r="D28" s="29">
        <f t="shared" ref="D28:O28" si="12">SUM(D6:D27)</f>
        <v>32</v>
      </c>
      <c r="E28" s="29">
        <f t="shared" si="12"/>
        <v>1088</v>
      </c>
      <c r="F28" s="29">
        <f t="shared" si="12"/>
        <v>34</v>
      </c>
      <c r="G28" s="29">
        <f t="shared" si="12"/>
        <v>1156</v>
      </c>
      <c r="H28" s="29">
        <f t="shared" si="12"/>
        <v>35</v>
      </c>
      <c r="I28" s="29">
        <f t="shared" si="12"/>
        <v>1190</v>
      </c>
      <c r="J28" s="29">
        <f t="shared" si="12"/>
        <v>36</v>
      </c>
      <c r="K28" s="29">
        <f t="shared" si="12"/>
        <v>1224</v>
      </c>
      <c r="L28" s="29">
        <f t="shared" si="12"/>
        <v>37</v>
      </c>
      <c r="M28" s="29">
        <f t="shared" si="12"/>
        <v>1258</v>
      </c>
      <c r="N28" s="82">
        <f t="shared" si="3"/>
        <v>174</v>
      </c>
      <c r="O28" s="30">
        <f t="shared" si="12"/>
        <v>5916</v>
      </c>
    </row>
    <row r="29" spans="1:17" ht="16.5" thickBot="1" x14ac:dyDescent="0.3">
      <c r="A29" s="200" t="s">
        <v>47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</row>
    <row r="30" spans="1:17" ht="109.5" customHeight="1" x14ac:dyDescent="0.25">
      <c r="A30" s="201" t="s">
        <v>43</v>
      </c>
      <c r="B30" s="202"/>
      <c r="C30" s="203"/>
      <c r="D30" s="17">
        <f>D33-D28</f>
        <v>-3</v>
      </c>
      <c r="E30" s="18">
        <f t="shared" ref="E30" si="13">D30*34</f>
        <v>-102</v>
      </c>
      <c r="F30" s="19">
        <f>F33-F28</f>
        <v>-4</v>
      </c>
      <c r="G30" s="18">
        <f>F30*34</f>
        <v>-136</v>
      </c>
      <c r="H30" s="19">
        <f>H33-H28</f>
        <v>-3</v>
      </c>
      <c r="I30" s="18">
        <f t="shared" ref="I30" si="14">H30*34</f>
        <v>-102</v>
      </c>
      <c r="J30" s="19">
        <f>J33-J28</f>
        <v>-3</v>
      </c>
      <c r="K30" s="18">
        <f t="shared" ref="K30" si="15">J30*34</f>
        <v>-102</v>
      </c>
      <c r="L30" s="19">
        <f>L33-L28</f>
        <v>-4</v>
      </c>
      <c r="M30" s="18">
        <f t="shared" ref="M30" si="16">L30*34</f>
        <v>-136</v>
      </c>
      <c r="N30" s="71">
        <f>SUM(L30,J30,H30,F30,D30)</f>
        <v>-17</v>
      </c>
      <c r="O30" s="20">
        <f>SUM(E30,G30,I30,K30,M30)</f>
        <v>-578</v>
      </c>
    </row>
    <row r="31" spans="1:17" ht="23.25" x14ac:dyDescent="0.25">
      <c r="A31" s="204" t="s">
        <v>40</v>
      </c>
      <c r="B31" s="205"/>
      <c r="C31" s="205"/>
      <c r="D31" s="12">
        <f t="shared" ref="D31:O31" si="17">SUM(D30:D30)</f>
        <v>-3</v>
      </c>
      <c r="E31" s="12">
        <f t="shared" si="17"/>
        <v>-102</v>
      </c>
      <c r="F31" s="12">
        <f t="shared" si="17"/>
        <v>-4</v>
      </c>
      <c r="G31" s="12">
        <f t="shared" si="17"/>
        <v>-136</v>
      </c>
      <c r="H31" s="12">
        <f t="shared" si="17"/>
        <v>-3</v>
      </c>
      <c r="I31" s="12">
        <f t="shared" si="17"/>
        <v>-102</v>
      </c>
      <c r="J31" s="12">
        <f t="shared" si="17"/>
        <v>-3</v>
      </c>
      <c r="K31" s="12">
        <f t="shared" si="17"/>
        <v>-102</v>
      </c>
      <c r="L31" s="12">
        <f t="shared" si="17"/>
        <v>-4</v>
      </c>
      <c r="M31" s="12">
        <f t="shared" si="17"/>
        <v>-136</v>
      </c>
      <c r="N31" s="72">
        <f t="shared" ref="N31:N38" si="18">SUM(L31,J31,H31,F31,D31)</f>
        <v>-17</v>
      </c>
      <c r="O31" s="21">
        <f t="shared" si="17"/>
        <v>-578</v>
      </c>
    </row>
    <row r="32" spans="1:17" ht="23.25" x14ac:dyDescent="0.25">
      <c r="A32" s="196" t="s">
        <v>49</v>
      </c>
      <c r="B32" s="197"/>
      <c r="C32" s="197"/>
      <c r="D32" s="12">
        <f t="shared" ref="D32:O32" si="19">SUM(D31,D28)</f>
        <v>29</v>
      </c>
      <c r="E32" s="12">
        <f t="shared" si="19"/>
        <v>986</v>
      </c>
      <c r="F32" s="12">
        <f t="shared" si="19"/>
        <v>30</v>
      </c>
      <c r="G32" s="12">
        <f t="shared" si="19"/>
        <v>1020</v>
      </c>
      <c r="H32" s="12">
        <f t="shared" si="19"/>
        <v>32</v>
      </c>
      <c r="I32" s="12">
        <f t="shared" si="19"/>
        <v>1088</v>
      </c>
      <c r="J32" s="12">
        <f t="shared" si="19"/>
        <v>33</v>
      </c>
      <c r="K32" s="12">
        <f t="shared" si="19"/>
        <v>1122</v>
      </c>
      <c r="L32" s="12">
        <f t="shared" si="19"/>
        <v>33</v>
      </c>
      <c r="M32" s="12">
        <f t="shared" si="19"/>
        <v>1122</v>
      </c>
      <c r="N32" s="72">
        <f t="shared" si="18"/>
        <v>157</v>
      </c>
      <c r="O32" s="21">
        <f t="shared" si="19"/>
        <v>5338</v>
      </c>
      <c r="P32" s="113"/>
      <c r="Q32" s="113"/>
    </row>
    <row r="33" spans="1:17" ht="49.5" customHeight="1" thickBot="1" x14ac:dyDescent="0.3">
      <c r="A33" s="206" t="s">
        <v>71</v>
      </c>
      <c r="B33" s="207"/>
      <c r="C33" s="208"/>
      <c r="D33" s="52">
        <v>29</v>
      </c>
      <c r="E33" s="52">
        <f>D33*34</f>
        <v>986</v>
      </c>
      <c r="F33" s="52">
        <v>30</v>
      </c>
      <c r="G33" s="52">
        <f>F33*34</f>
        <v>1020</v>
      </c>
      <c r="H33" s="52">
        <v>32</v>
      </c>
      <c r="I33" s="52">
        <f>H33*34</f>
        <v>1088</v>
      </c>
      <c r="J33" s="52">
        <v>33</v>
      </c>
      <c r="K33" s="52">
        <f>J33*34</f>
        <v>1122</v>
      </c>
      <c r="L33" s="52">
        <v>33</v>
      </c>
      <c r="M33" s="52">
        <f>L33*34</f>
        <v>1122</v>
      </c>
      <c r="N33" s="73">
        <f t="shared" si="18"/>
        <v>157</v>
      </c>
      <c r="O33" s="53">
        <f>SUM(M33,K33,I33,G33,E33)</f>
        <v>5338</v>
      </c>
    </row>
    <row r="34" spans="1:17" ht="124.5" customHeight="1" x14ac:dyDescent="0.25">
      <c r="A34" s="209" t="s">
        <v>41</v>
      </c>
      <c r="B34" s="210"/>
      <c r="C34" s="211"/>
      <c r="D34" s="17">
        <f>D36-D28</f>
        <v>-3</v>
      </c>
      <c r="E34" s="18">
        <f t="shared" ref="E34" si="20">D34*34</f>
        <v>-102</v>
      </c>
      <c r="F34" s="17">
        <f>F36-F28</f>
        <v>-4</v>
      </c>
      <c r="G34" s="18">
        <f>F34*34</f>
        <v>-136</v>
      </c>
      <c r="H34" s="17">
        <f>H36-H28</f>
        <v>-2</v>
      </c>
      <c r="I34" s="18">
        <f t="shared" ref="I34" si="21">H34*34</f>
        <v>-68</v>
      </c>
      <c r="J34" s="17">
        <f>J36-J28</f>
        <v>-1</v>
      </c>
      <c r="K34" s="18">
        <f t="shared" ref="K34" si="22">J34*34</f>
        <v>-34</v>
      </c>
      <c r="L34" s="17">
        <f>L36-L28</f>
        <v>-1</v>
      </c>
      <c r="M34" s="18">
        <f t="shared" ref="M34" si="23">L34*34</f>
        <v>-34</v>
      </c>
      <c r="N34" s="71">
        <f>SUM(L34,J34,H34,F34,D34)</f>
        <v>-11</v>
      </c>
      <c r="O34" s="20">
        <f>SUM(E34,G34,I34,K34,M34)</f>
        <v>-374</v>
      </c>
    </row>
    <row r="35" spans="1:17" ht="37.5" customHeight="1" x14ac:dyDescent="0.25">
      <c r="A35" s="205" t="s">
        <v>40</v>
      </c>
      <c r="B35" s="205"/>
      <c r="C35" s="205"/>
      <c r="D35" s="12">
        <f t="shared" ref="D35:M35" si="24">SUM(D34:D34)</f>
        <v>-3</v>
      </c>
      <c r="E35" s="12">
        <f t="shared" si="24"/>
        <v>-102</v>
      </c>
      <c r="F35" s="12">
        <f t="shared" si="24"/>
        <v>-4</v>
      </c>
      <c r="G35" s="12">
        <f t="shared" si="24"/>
        <v>-136</v>
      </c>
      <c r="H35" s="12">
        <f t="shared" si="24"/>
        <v>-2</v>
      </c>
      <c r="I35" s="12">
        <f t="shared" si="24"/>
        <v>-68</v>
      </c>
      <c r="J35" s="12">
        <f t="shared" si="24"/>
        <v>-1</v>
      </c>
      <c r="K35" s="12">
        <f t="shared" si="24"/>
        <v>-34</v>
      </c>
      <c r="L35" s="12">
        <f t="shared" si="24"/>
        <v>-1</v>
      </c>
      <c r="M35" s="12">
        <f t="shared" si="24"/>
        <v>-34</v>
      </c>
      <c r="N35" s="72">
        <f t="shared" ref="N35:N36" si="25">SUM(L35,J35,H35,F35,D35)</f>
        <v>-11</v>
      </c>
      <c r="O35" s="21">
        <f t="shared" ref="O35" si="26">SUM(O34:O34)</f>
        <v>-374</v>
      </c>
    </row>
    <row r="36" spans="1:17" ht="52.5" customHeight="1" x14ac:dyDescent="0.25">
      <c r="A36" s="197" t="s">
        <v>104</v>
      </c>
      <c r="B36" s="197"/>
      <c r="C36" s="197"/>
      <c r="D36" s="12">
        <v>29</v>
      </c>
      <c r="E36" s="12">
        <f>D36*34</f>
        <v>986</v>
      </c>
      <c r="F36" s="12">
        <v>30</v>
      </c>
      <c r="G36" s="12">
        <f>F36*34</f>
        <v>1020</v>
      </c>
      <c r="H36" s="12">
        <v>33</v>
      </c>
      <c r="I36" s="12">
        <f>H36*34</f>
        <v>1122</v>
      </c>
      <c r="J36" s="12">
        <v>35</v>
      </c>
      <c r="K36" s="12">
        <f>J36*34</f>
        <v>1190</v>
      </c>
      <c r="L36" s="12">
        <v>36</v>
      </c>
      <c r="M36" s="12">
        <f>L36*34</f>
        <v>1224</v>
      </c>
      <c r="N36" s="72">
        <f t="shared" si="25"/>
        <v>163</v>
      </c>
      <c r="O36" s="21">
        <f>SUM(O35,O28)</f>
        <v>5542</v>
      </c>
      <c r="P36" s="113"/>
      <c r="Q36" s="113"/>
    </row>
    <row r="37" spans="1:17" ht="52.5" hidden="1" customHeight="1" thickBot="1" x14ac:dyDescent="0.3">
      <c r="A37" s="262" t="s">
        <v>107</v>
      </c>
      <c r="B37" s="262"/>
      <c r="C37" s="262"/>
      <c r="D37" s="54"/>
      <c r="E37" s="52"/>
      <c r="F37" s="54"/>
      <c r="G37" s="52"/>
      <c r="H37" s="54"/>
      <c r="I37" s="52"/>
      <c r="J37" s="52"/>
      <c r="K37" s="52"/>
      <c r="L37" s="52"/>
      <c r="M37" s="52"/>
      <c r="N37" s="73"/>
      <c r="O37" s="55"/>
    </row>
    <row r="38" spans="1:17" ht="44.25" customHeight="1" thickBot="1" x14ac:dyDescent="0.3">
      <c r="A38" s="258" t="s">
        <v>60</v>
      </c>
      <c r="B38" s="258"/>
      <c r="C38" s="258"/>
      <c r="D38" s="54">
        <v>32</v>
      </c>
      <c r="E38" s="52">
        <f>D38*34</f>
        <v>1088</v>
      </c>
      <c r="F38" s="54">
        <v>33</v>
      </c>
      <c r="G38" s="52">
        <f>F38*34</f>
        <v>1122</v>
      </c>
      <c r="H38" s="54">
        <v>35</v>
      </c>
      <c r="I38" s="52">
        <f>H38*34</f>
        <v>1190</v>
      </c>
      <c r="J38" s="52">
        <v>36</v>
      </c>
      <c r="K38" s="52">
        <f>J38*34</f>
        <v>1224</v>
      </c>
      <c r="L38" s="52">
        <v>36</v>
      </c>
      <c r="M38" s="52">
        <f>L38*34</f>
        <v>1224</v>
      </c>
      <c r="N38" s="73">
        <f t="shared" si="18"/>
        <v>172</v>
      </c>
      <c r="O38" s="55">
        <f>SUM(M38,K38,I38,G38,E38)</f>
        <v>5848</v>
      </c>
    </row>
    <row r="39" spans="1:17" ht="16.5" thickBot="1" x14ac:dyDescent="0.3">
      <c r="A39" s="214" t="s">
        <v>37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</row>
    <row r="40" spans="1:17" ht="15.75" customHeight="1" x14ac:dyDescent="0.25">
      <c r="A40" s="215" t="s">
        <v>87</v>
      </c>
      <c r="B40" s="223" t="s">
        <v>56</v>
      </c>
      <c r="C40" s="224"/>
      <c r="D40" s="286" t="s">
        <v>1</v>
      </c>
      <c r="E40" s="286"/>
      <c r="F40" s="286"/>
      <c r="G40" s="286"/>
      <c r="H40" s="286"/>
      <c r="I40" s="286"/>
      <c r="J40" s="286"/>
      <c r="K40" s="286"/>
      <c r="L40" s="286"/>
      <c r="M40" s="286"/>
      <c r="N40" s="287" t="s">
        <v>42</v>
      </c>
      <c r="O40" s="288"/>
    </row>
    <row r="41" spans="1:17" ht="80.25" customHeight="1" x14ac:dyDescent="0.25">
      <c r="A41" s="216"/>
      <c r="B41" s="225"/>
      <c r="C41" s="226"/>
      <c r="D41" s="289" t="s">
        <v>3</v>
      </c>
      <c r="E41" s="289"/>
      <c r="F41" s="289" t="s">
        <v>4</v>
      </c>
      <c r="G41" s="289"/>
      <c r="H41" s="289" t="s">
        <v>5</v>
      </c>
      <c r="I41" s="289"/>
      <c r="J41" s="289" t="s">
        <v>6</v>
      </c>
      <c r="K41" s="289"/>
      <c r="L41" s="289" t="s">
        <v>7</v>
      </c>
      <c r="M41" s="289"/>
      <c r="N41" s="269"/>
      <c r="O41" s="270"/>
    </row>
    <row r="42" spans="1:17" ht="78.75" x14ac:dyDescent="0.25">
      <c r="A42" s="115" t="s">
        <v>59</v>
      </c>
      <c r="B42" s="267" t="s">
        <v>51</v>
      </c>
      <c r="C42" s="294"/>
      <c r="D42" s="247">
        <v>10</v>
      </c>
      <c r="E42" s="247">
        <v>340</v>
      </c>
      <c r="F42" s="247">
        <v>10</v>
      </c>
      <c r="G42" s="247">
        <v>340</v>
      </c>
      <c r="H42" s="247">
        <v>10</v>
      </c>
      <c r="I42" s="247">
        <v>340</v>
      </c>
      <c r="J42" s="247">
        <v>10</v>
      </c>
      <c r="K42" s="247">
        <v>340</v>
      </c>
      <c r="L42" s="247">
        <v>10</v>
      </c>
      <c r="M42" s="247">
        <v>340</v>
      </c>
      <c r="N42" s="247">
        <f>SUM(D42,F42,H42,J42,L42)</f>
        <v>50</v>
      </c>
      <c r="O42" s="291">
        <f>SUM(M42,K42,I42,G42,E42)</f>
        <v>1700</v>
      </c>
    </row>
    <row r="43" spans="1:17" ht="47.25" x14ac:dyDescent="0.25">
      <c r="A43" s="115" t="s">
        <v>48</v>
      </c>
      <c r="B43" s="295"/>
      <c r="C43" s="296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2"/>
    </row>
    <row r="44" spans="1:17" ht="63" x14ac:dyDescent="0.25">
      <c r="A44" s="115" t="s">
        <v>50</v>
      </c>
      <c r="B44" s="295"/>
      <c r="C44" s="296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2"/>
    </row>
    <row r="45" spans="1:17" ht="75.75" thickBot="1" x14ac:dyDescent="0.3">
      <c r="A45" s="116" t="s">
        <v>57</v>
      </c>
      <c r="B45" s="297"/>
      <c r="C45" s="298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293"/>
    </row>
  </sheetData>
  <mergeCells count="65">
    <mergeCell ref="A37:C37"/>
    <mergeCell ref="O42:O45"/>
    <mergeCell ref="B42:C45"/>
    <mergeCell ref="M42:M45"/>
    <mergeCell ref="L42:L45"/>
    <mergeCell ref="K42:K45"/>
    <mergeCell ref="J42:J45"/>
    <mergeCell ref="I42:I45"/>
    <mergeCell ref="H42:H45"/>
    <mergeCell ref="G42:G45"/>
    <mergeCell ref="F42:F45"/>
    <mergeCell ref="E42:E45"/>
    <mergeCell ref="D42:D45"/>
    <mergeCell ref="N42:N45"/>
    <mergeCell ref="B40:C41"/>
    <mergeCell ref="A40:A41"/>
    <mergeCell ref="A20:A22"/>
    <mergeCell ref="A23:A24"/>
    <mergeCell ref="A26:A27"/>
    <mergeCell ref="A29:O29"/>
    <mergeCell ref="A16:A19"/>
    <mergeCell ref="B16:B17"/>
    <mergeCell ref="A28:C28"/>
    <mergeCell ref="A30:C30"/>
    <mergeCell ref="A39:O39"/>
    <mergeCell ref="D40:M40"/>
    <mergeCell ref="N40:O41"/>
    <mergeCell ref="A33:C33"/>
    <mergeCell ref="A38:C38"/>
    <mergeCell ref="A34:C34"/>
    <mergeCell ref="A36:C36"/>
    <mergeCell ref="A35:C35"/>
    <mergeCell ref="A31:C31"/>
    <mergeCell ref="A32:C32"/>
    <mergeCell ref="D41:E41"/>
    <mergeCell ref="F41:G41"/>
    <mergeCell ref="H41:I41"/>
    <mergeCell ref="J41:K41"/>
    <mergeCell ref="L41:M41"/>
    <mergeCell ref="A1:O1"/>
    <mergeCell ref="A2:O2"/>
    <mergeCell ref="A3:A4"/>
    <mergeCell ref="B3:B4"/>
    <mergeCell ref="D3:M3"/>
    <mergeCell ref="F4:G4"/>
    <mergeCell ref="H4:I4"/>
    <mergeCell ref="J4:K4"/>
    <mergeCell ref="L4:M4"/>
    <mergeCell ref="N3:O4"/>
    <mergeCell ref="A6:A7"/>
    <mergeCell ref="A12:A15"/>
    <mergeCell ref="B12:B14"/>
    <mergeCell ref="D12:D14"/>
    <mergeCell ref="D4:E4"/>
    <mergeCell ref="E12:E14"/>
    <mergeCell ref="A8:A9"/>
    <mergeCell ref="A10:A11"/>
    <mergeCell ref="O12:O14"/>
    <mergeCell ref="F16:F17"/>
    <mergeCell ref="H16:H17"/>
    <mergeCell ref="J16:J17"/>
    <mergeCell ref="L16:L17"/>
    <mergeCell ref="O16:O17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8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opLeftCell="A7" zoomScaleNormal="100" workbookViewId="0">
      <selection activeCell="K13" sqref="K13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  <col min="15" max="15" width="11" bestFit="1" customWidth="1"/>
  </cols>
  <sheetData>
    <row r="1" spans="1:15" ht="30" customHeight="1" thickBot="1" x14ac:dyDescent="0.3">
      <c r="A1" s="232" t="s">
        <v>92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4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188" t="s">
        <v>0</v>
      </c>
      <c r="B3" s="189" t="s">
        <v>30</v>
      </c>
      <c r="C3" s="123" t="s">
        <v>36</v>
      </c>
      <c r="D3" s="285" t="s">
        <v>1</v>
      </c>
      <c r="E3" s="285"/>
      <c r="F3" s="285"/>
      <c r="G3" s="285"/>
      <c r="H3" s="285"/>
      <c r="I3" s="285"/>
      <c r="J3" s="285"/>
      <c r="K3" s="285"/>
      <c r="L3" s="285"/>
      <c r="M3" s="285"/>
      <c r="N3" s="192" t="s">
        <v>42</v>
      </c>
      <c r="O3" s="193"/>
    </row>
    <row r="4" spans="1:15" ht="15.75" x14ac:dyDescent="0.25">
      <c r="A4" s="188"/>
      <c r="B4" s="189"/>
      <c r="C4" s="124" t="s">
        <v>2</v>
      </c>
      <c r="D4" s="279" t="s">
        <v>3</v>
      </c>
      <c r="E4" s="279"/>
      <c r="F4" s="279" t="s">
        <v>4</v>
      </c>
      <c r="G4" s="279"/>
      <c r="H4" s="279" t="s">
        <v>5</v>
      </c>
      <c r="I4" s="279"/>
      <c r="J4" s="279" t="s">
        <v>6</v>
      </c>
      <c r="K4" s="279"/>
      <c r="L4" s="279" t="s">
        <v>7</v>
      </c>
      <c r="M4" s="279"/>
      <c r="N4" s="194"/>
      <c r="O4" s="195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183" t="s">
        <v>8</v>
      </c>
      <c r="B6" s="128" t="s">
        <v>9</v>
      </c>
      <c r="C6" s="129"/>
      <c r="D6" s="62">
        <v>5</v>
      </c>
      <c r="E6" s="15">
        <f>D6*34</f>
        <v>170</v>
      </c>
      <c r="F6" s="62">
        <v>6</v>
      </c>
      <c r="G6" s="15">
        <f>F6*34</f>
        <v>204</v>
      </c>
      <c r="H6" s="64">
        <v>4</v>
      </c>
      <c r="I6" s="15">
        <f>H6*34</f>
        <v>136</v>
      </c>
      <c r="J6" s="64">
        <v>3</v>
      </c>
      <c r="K6" s="15">
        <f>J6*34</f>
        <v>102</v>
      </c>
      <c r="L6" s="64">
        <v>3</v>
      </c>
      <c r="M6" s="15">
        <f>L6*34</f>
        <v>102</v>
      </c>
      <c r="N6" s="70">
        <f>SUM(L6,J6,H6,F6,D6)</f>
        <v>21</v>
      </c>
      <c r="O6" s="63">
        <f>SUM(M6,K6,I6,G6,E6)</f>
        <v>714</v>
      </c>
    </row>
    <row r="7" spans="1:15" ht="15.75" x14ac:dyDescent="0.25">
      <c r="A7" s="183"/>
      <c r="B7" s="128" t="s">
        <v>10</v>
      </c>
      <c r="C7" s="129"/>
      <c r="D7" s="64">
        <v>3</v>
      </c>
      <c r="E7" s="15">
        <f>D7*34</f>
        <v>102</v>
      </c>
      <c r="F7" s="64">
        <v>3</v>
      </c>
      <c r="G7" s="15">
        <f>F7*34</f>
        <v>102</v>
      </c>
      <c r="H7" s="64">
        <v>2</v>
      </c>
      <c r="I7" s="15">
        <f t="shared" ref="I7:I24" si="0">H7*34</f>
        <v>68</v>
      </c>
      <c r="J7" s="64">
        <v>2</v>
      </c>
      <c r="K7" s="15">
        <f t="shared" ref="K7:K25" si="1">J7*34</f>
        <v>68</v>
      </c>
      <c r="L7" s="64">
        <v>3</v>
      </c>
      <c r="M7" s="15">
        <f t="shared" ref="M7:M25" si="2">L7*34</f>
        <v>102</v>
      </c>
      <c r="N7" s="70">
        <f t="shared" ref="N7:N26" si="3">SUM(L7,J7,H7,F7,D7)</f>
        <v>13</v>
      </c>
      <c r="O7" s="63">
        <f>SUM(M7,K7,I7,G7,E7)</f>
        <v>442</v>
      </c>
    </row>
    <row r="8" spans="1:15" ht="15.75" x14ac:dyDescent="0.25">
      <c r="A8" s="280" t="s">
        <v>31</v>
      </c>
      <c r="B8" s="104" t="s">
        <v>11</v>
      </c>
      <c r="C8" s="129"/>
      <c r="D8" s="62">
        <v>3</v>
      </c>
      <c r="E8" s="15">
        <f t="shared" ref="E8:E24" si="4">D8*34</f>
        <v>102</v>
      </c>
      <c r="F8" s="62">
        <v>3</v>
      </c>
      <c r="G8" s="15">
        <f t="shared" ref="G8:G24" si="5">F8*34</f>
        <v>102</v>
      </c>
      <c r="H8" s="62">
        <v>3</v>
      </c>
      <c r="I8" s="15">
        <f t="shared" ref="I8" si="6">H8*34</f>
        <v>102</v>
      </c>
      <c r="J8" s="62">
        <v>3</v>
      </c>
      <c r="K8" s="15">
        <f t="shared" ref="K8" si="7">J8*34</f>
        <v>102</v>
      </c>
      <c r="L8" s="62">
        <v>3</v>
      </c>
      <c r="M8" s="15">
        <f t="shared" ref="M8" si="8">L8*34</f>
        <v>102</v>
      </c>
      <c r="N8" s="70">
        <f t="shared" si="3"/>
        <v>15</v>
      </c>
      <c r="O8" s="63">
        <f>SUM(E8,G8,I8,K8,M8)</f>
        <v>510</v>
      </c>
    </row>
    <row r="9" spans="1:15" ht="15.75" x14ac:dyDescent="0.25">
      <c r="A9" s="281"/>
      <c r="B9" s="104" t="s">
        <v>86</v>
      </c>
      <c r="C9" s="132"/>
      <c r="D9" s="67">
        <v>0</v>
      </c>
      <c r="E9" s="15">
        <f t="shared" si="4"/>
        <v>0</v>
      </c>
      <c r="F9" s="67">
        <v>0</v>
      </c>
      <c r="G9" s="15">
        <f t="shared" si="5"/>
        <v>0</v>
      </c>
      <c r="H9" s="67">
        <v>0</v>
      </c>
      <c r="I9" s="15">
        <f t="shared" si="0"/>
        <v>0</v>
      </c>
      <c r="J9" s="67">
        <v>0</v>
      </c>
      <c r="K9" s="15">
        <f t="shared" si="1"/>
        <v>0</v>
      </c>
      <c r="L9" s="67">
        <v>0</v>
      </c>
      <c r="M9" s="15">
        <f t="shared" si="2"/>
        <v>0</v>
      </c>
      <c r="N9" s="70">
        <f t="shared" si="3"/>
        <v>0</v>
      </c>
      <c r="O9" s="63">
        <f>SUM(E9,G9,I9,K9,M9)</f>
        <v>0</v>
      </c>
    </row>
    <row r="10" spans="1:15" ht="15.75" x14ac:dyDescent="0.25">
      <c r="A10" s="183" t="s">
        <v>38</v>
      </c>
      <c r="B10" s="278" t="s">
        <v>12</v>
      </c>
      <c r="C10" s="104" t="s">
        <v>13</v>
      </c>
      <c r="D10" s="276">
        <v>5</v>
      </c>
      <c r="E10" s="277">
        <f>5*34</f>
        <v>170</v>
      </c>
      <c r="F10" s="276">
        <v>5</v>
      </c>
      <c r="G10" s="277">
        <f>5*34</f>
        <v>170</v>
      </c>
      <c r="H10" s="62">
        <v>3</v>
      </c>
      <c r="I10" s="15">
        <f t="shared" si="0"/>
        <v>102</v>
      </c>
      <c r="J10" s="62">
        <v>3</v>
      </c>
      <c r="K10" s="15">
        <f t="shared" si="1"/>
        <v>102</v>
      </c>
      <c r="L10" s="62">
        <v>3</v>
      </c>
      <c r="M10" s="15">
        <f>L10*34</f>
        <v>102</v>
      </c>
      <c r="N10" s="70">
        <f t="shared" si="3"/>
        <v>19</v>
      </c>
      <c r="O10" s="274">
        <f>SUM(M10:M12,K10:K12,I10:I12,G10,E10)</f>
        <v>952</v>
      </c>
    </row>
    <row r="11" spans="1:15" ht="15.75" x14ac:dyDescent="0.25">
      <c r="A11" s="183"/>
      <c r="B11" s="278"/>
      <c r="C11" s="104" t="s">
        <v>14</v>
      </c>
      <c r="D11" s="276"/>
      <c r="E11" s="277"/>
      <c r="F11" s="276"/>
      <c r="G11" s="277"/>
      <c r="H11" s="62">
        <v>2</v>
      </c>
      <c r="I11" s="15">
        <f t="shared" si="0"/>
        <v>68</v>
      </c>
      <c r="J11" s="62">
        <v>2</v>
      </c>
      <c r="K11" s="15">
        <f t="shared" si="1"/>
        <v>68</v>
      </c>
      <c r="L11" s="62">
        <v>2</v>
      </c>
      <c r="M11" s="15">
        <f>L11*34</f>
        <v>68</v>
      </c>
      <c r="N11" s="70">
        <f t="shared" si="3"/>
        <v>6</v>
      </c>
      <c r="O11" s="274"/>
    </row>
    <row r="12" spans="1:15" ht="15.75" x14ac:dyDescent="0.25">
      <c r="A12" s="183"/>
      <c r="B12" s="278"/>
      <c r="C12" s="104" t="s">
        <v>15</v>
      </c>
      <c r="D12" s="276"/>
      <c r="E12" s="277"/>
      <c r="F12" s="276"/>
      <c r="G12" s="277"/>
      <c r="H12" s="62">
        <v>1</v>
      </c>
      <c r="I12" s="15">
        <f t="shared" si="0"/>
        <v>34</v>
      </c>
      <c r="J12" s="62">
        <v>1</v>
      </c>
      <c r="K12" s="15">
        <f t="shared" si="1"/>
        <v>34</v>
      </c>
      <c r="L12" s="62">
        <v>1</v>
      </c>
      <c r="M12" s="15">
        <f>L12*34</f>
        <v>34</v>
      </c>
      <c r="N12" s="70">
        <f t="shared" si="3"/>
        <v>3</v>
      </c>
      <c r="O12" s="274"/>
    </row>
    <row r="13" spans="1:15" ht="15.75" x14ac:dyDescent="0.25">
      <c r="A13" s="183"/>
      <c r="B13" s="128" t="s">
        <v>16</v>
      </c>
      <c r="C13" s="129"/>
      <c r="D13" s="5"/>
      <c r="E13" s="6"/>
      <c r="F13" s="5"/>
      <c r="G13" s="6"/>
      <c r="H13" s="64">
        <v>1</v>
      </c>
      <c r="I13" s="15">
        <f t="shared" si="0"/>
        <v>34</v>
      </c>
      <c r="J13" s="64">
        <v>1</v>
      </c>
      <c r="K13" s="15">
        <f t="shared" si="1"/>
        <v>34</v>
      </c>
      <c r="L13" s="64">
        <v>1</v>
      </c>
      <c r="M13" s="15">
        <f t="shared" si="2"/>
        <v>34</v>
      </c>
      <c r="N13" s="70">
        <f t="shared" si="3"/>
        <v>3</v>
      </c>
      <c r="O13" s="63">
        <f>SUM(E13,G13,I13,K13,M13)</f>
        <v>102</v>
      </c>
    </row>
    <row r="14" spans="1:15" ht="15.75" customHeight="1" x14ac:dyDescent="0.25">
      <c r="A14" s="183" t="s">
        <v>17</v>
      </c>
      <c r="B14" s="290" t="s">
        <v>18</v>
      </c>
      <c r="C14" s="129" t="s">
        <v>32</v>
      </c>
      <c r="D14" s="5"/>
      <c r="E14" s="6"/>
      <c r="F14" s="275">
        <v>2</v>
      </c>
      <c r="G14" s="15">
        <v>45</v>
      </c>
      <c r="H14" s="275">
        <v>2</v>
      </c>
      <c r="I14" s="15">
        <v>45</v>
      </c>
      <c r="J14" s="275">
        <v>2</v>
      </c>
      <c r="K14" s="15">
        <v>45</v>
      </c>
      <c r="L14" s="275">
        <v>2</v>
      </c>
      <c r="M14" s="15">
        <v>45</v>
      </c>
      <c r="N14" s="79">
        <f t="shared" si="3"/>
        <v>8</v>
      </c>
      <c r="O14" s="249">
        <f>SUM(M14:M15,K14:K15,I14:I15,G14:G15,E15)</f>
        <v>340</v>
      </c>
    </row>
    <row r="15" spans="1:15" ht="15.75" x14ac:dyDescent="0.25">
      <c r="A15" s="183"/>
      <c r="B15" s="290"/>
      <c r="C15" s="129" t="s">
        <v>33</v>
      </c>
      <c r="D15" s="64">
        <v>2</v>
      </c>
      <c r="E15" s="15">
        <f t="shared" si="4"/>
        <v>68</v>
      </c>
      <c r="F15" s="275"/>
      <c r="G15" s="15">
        <v>23</v>
      </c>
      <c r="H15" s="275"/>
      <c r="I15" s="15">
        <v>23</v>
      </c>
      <c r="J15" s="275"/>
      <c r="K15" s="15">
        <v>23</v>
      </c>
      <c r="L15" s="275"/>
      <c r="M15" s="15">
        <v>23</v>
      </c>
      <c r="N15" s="80">
        <f t="shared" si="3"/>
        <v>2</v>
      </c>
      <c r="O15" s="250"/>
    </row>
    <row r="16" spans="1:15" ht="15.75" x14ac:dyDescent="0.25">
      <c r="A16" s="183"/>
      <c r="B16" s="129" t="s">
        <v>19</v>
      </c>
      <c r="C16" s="129"/>
      <c r="D16" s="5"/>
      <c r="E16" s="6"/>
      <c r="F16" s="64">
        <v>1</v>
      </c>
      <c r="G16" s="15">
        <f t="shared" si="5"/>
        <v>34</v>
      </c>
      <c r="H16" s="64">
        <v>1</v>
      </c>
      <c r="I16" s="15">
        <f t="shared" si="0"/>
        <v>34</v>
      </c>
      <c r="J16" s="64">
        <v>1</v>
      </c>
      <c r="K16" s="15">
        <f t="shared" si="1"/>
        <v>34</v>
      </c>
      <c r="L16" s="64">
        <v>1</v>
      </c>
      <c r="M16" s="15">
        <f t="shared" si="2"/>
        <v>34</v>
      </c>
      <c r="N16" s="70">
        <f t="shared" si="3"/>
        <v>4</v>
      </c>
      <c r="O16" s="63">
        <f t="shared" ref="O16:O25" si="9">SUM(E16,G16,I16,K16,M16)</f>
        <v>136</v>
      </c>
    </row>
    <row r="17" spans="1:17" ht="15.75" x14ac:dyDescent="0.25">
      <c r="A17" s="183"/>
      <c r="B17" s="129" t="s">
        <v>20</v>
      </c>
      <c r="C17" s="129"/>
      <c r="D17" s="64">
        <v>1</v>
      </c>
      <c r="E17" s="15">
        <f t="shared" si="4"/>
        <v>34</v>
      </c>
      <c r="F17" s="64">
        <v>1</v>
      </c>
      <c r="G17" s="15">
        <f t="shared" si="5"/>
        <v>34</v>
      </c>
      <c r="H17" s="64">
        <v>2</v>
      </c>
      <c r="I17" s="15">
        <f t="shared" si="0"/>
        <v>68</v>
      </c>
      <c r="J17" s="64">
        <v>2</v>
      </c>
      <c r="K17" s="15">
        <f t="shared" si="1"/>
        <v>68</v>
      </c>
      <c r="L17" s="64">
        <v>2</v>
      </c>
      <c r="M17" s="15">
        <f t="shared" si="2"/>
        <v>68</v>
      </c>
      <c r="N17" s="70">
        <f t="shared" si="3"/>
        <v>8</v>
      </c>
      <c r="O17" s="63">
        <f t="shared" si="9"/>
        <v>272</v>
      </c>
    </row>
    <row r="18" spans="1:17" ht="15.75" x14ac:dyDescent="0.25">
      <c r="A18" s="183" t="s">
        <v>21</v>
      </c>
      <c r="B18" s="129" t="s">
        <v>22</v>
      </c>
      <c r="C18" s="129"/>
      <c r="D18" s="5"/>
      <c r="E18" s="6"/>
      <c r="F18" s="5"/>
      <c r="G18" s="6"/>
      <c r="H18" s="64">
        <v>2</v>
      </c>
      <c r="I18" s="15">
        <f t="shared" si="0"/>
        <v>68</v>
      </c>
      <c r="J18" s="64">
        <v>2</v>
      </c>
      <c r="K18" s="15">
        <f t="shared" si="1"/>
        <v>68</v>
      </c>
      <c r="L18" s="64">
        <v>3</v>
      </c>
      <c r="M18" s="15">
        <f t="shared" si="2"/>
        <v>102</v>
      </c>
      <c r="N18" s="70">
        <f t="shared" si="3"/>
        <v>7</v>
      </c>
      <c r="O18" s="63">
        <f t="shared" si="9"/>
        <v>238</v>
      </c>
    </row>
    <row r="19" spans="1:17" ht="15.75" x14ac:dyDescent="0.25">
      <c r="A19" s="183"/>
      <c r="B19" s="129" t="s">
        <v>23</v>
      </c>
      <c r="C19" s="129"/>
      <c r="D19" s="5"/>
      <c r="E19" s="6"/>
      <c r="F19" s="5"/>
      <c r="G19" s="6"/>
      <c r="H19" s="5"/>
      <c r="I19" s="6"/>
      <c r="J19" s="64">
        <v>2</v>
      </c>
      <c r="K19" s="15">
        <f t="shared" si="1"/>
        <v>68</v>
      </c>
      <c r="L19" s="64">
        <v>2</v>
      </c>
      <c r="M19" s="15">
        <f t="shared" si="2"/>
        <v>68</v>
      </c>
      <c r="N19" s="70">
        <f t="shared" si="3"/>
        <v>4</v>
      </c>
      <c r="O19" s="63">
        <f t="shared" si="9"/>
        <v>136</v>
      </c>
    </row>
    <row r="20" spans="1:17" ht="15.75" x14ac:dyDescent="0.25">
      <c r="A20" s="183"/>
      <c r="B20" s="132" t="s">
        <v>24</v>
      </c>
      <c r="C20" s="132"/>
      <c r="D20" s="62">
        <v>1</v>
      </c>
      <c r="E20" s="15">
        <f t="shared" si="4"/>
        <v>34</v>
      </c>
      <c r="F20" s="92">
        <v>1</v>
      </c>
      <c r="G20" s="15">
        <f t="shared" si="5"/>
        <v>34</v>
      </c>
      <c r="H20" s="92">
        <v>1</v>
      </c>
      <c r="I20" s="15">
        <f t="shared" si="0"/>
        <v>34</v>
      </c>
      <c r="J20" s="92">
        <v>2</v>
      </c>
      <c r="K20" s="15">
        <f t="shared" si="1"/>
        <v>68</v>
      </c>
      <c r="L20" s="92">
        <v>2</v>
      </c>
      <c r="M20" s="15">
        <f t="shared" si="2"/>
        <v>68</v>
      </c>
      <c r="N20" s="70">
        <f t="shared" si="3"/>
        <v>7</v>
      </c>
      <c r="O20" s="63">
        <f t="shared" si="9"/>
        <v>238</v>
      </c>
    </row>
    <row r="21" spans="1:17" ht="15.75" x14ac:dyDescent="0.25">
      <c r="A21" s="183" t="s">
        <v>25</v>
      </c>
      <c r="B21" s="135" t="s">
        <v>26</v>
      </c>
      <c r="C21" s="135"/>
      <c r="D21" s="66">
        <v>1</v>
      </c>
      <c r="E21" s="15">
        <f t="shared" si="4"/>
        <v>34</v>
      </c>
      <c r="F21" s="64">
        <v>1</v>
      </c>
      <c r="G21" s="15">
        <f t="shared" si="5"/>
        <v>34</v>
      </c>
      <c r="H21" s="64">
        <v>1</v>
      </c>
      <c r="I21" s="15">
        <f t="shared" si="0"/>
        <v>34</v>
      </c>
      <c r="J21" s="5"/>
      <c r="K21" s="6"/>
      <c r="L21" s="5"/>
      <c r="M21" s="6"/>
      <c r="N21" s="81">
        <f t="shared" si="3"/>
        <v>3</v>
      </c>
      <c r="O21" s="63">
        <f t="shared" si="9"/>
        <v>102</v>
      </c>
    </row>
    <row r="22" spans="1:17" ht="15.75" x14ac:dyDescent="0.25">
      <c r="A22" s="183"/>
      <c r="B22" s="129" t="s">
        <v>27</v>
      </c>
      <c r="C22" s="129"/>
      <c r="D22" s="64">
        <v>1</v>
      </c>
      <c r="E22" s="15">
        <f t="shared" si="4"/>
        <v>34</v>
      </c>
      <c r="F22" s="64">
        <v>1</v>
      </c>
      <c r="G22" s="15">
        <f t="shared" si="5"/>
        <v>34</v>
      </c>
      <c r="H22" s="64">
        <v>1</v>
      </c>
      <c r="I22" s="15">
        <f t="shared" si="0"/>
        <v>34</v>
      </c>
      <c r="J22" s="64">
        <v>1</v>
      </c>
      <c r="K22" s="15">
        <f t="shared" si="1"/>
        <v>34</v>
      </c>
      <c r="L22" s="5"/>
      <c r="M22" s="6"/>
      <c r="N22" s="81">
        <f t="shared" si="3"/>
        <v>4</v>
      </c>
      <c r="O22" s="63">
        <f t="shared" si="9"/>
        <v>136</v>
      </c>
    </row>
    <row r="23" spans="1:17" ht="15.75" x14ac:dyDescent="0.25">
      <c r="A23" s="100" t="s">
        <v>28</v>
      </c>
      <c r="B23" s="129" t="s">
        <v>28</v>
      </c>
      <c r="C23" s="129"/>
      <c r="D23" s="64">
        <v>2</v>
      </c>
      <c r="E23" s="15">
        <f t="shared" si="4"/>
        <v>68</v>
      </c>
      <c r="F23" s="64">
        <v>2</v>
      </c>
      <c r="G23" s="15">
        <f t="shared" si="5"/>
        <v>68</v>
      </c>
      <c r="H23" s="64">
        <v>2</v>
      </c>
      <c r="I23" s="15">
        <f t="shared" si="0"/>
        <v>68</v>
      </c>
      <c r="J23" s="64">
        <v>1</v>
      </c>
      <c r="K23" s="15">
        <f t="shared" si="1"/>
        <v>34</v>
      </c>
      <c r="L23" s="62">
        <v>1</v>
      </c>
      <c r="M23" s="61">
        <f t="shared" si="2"/>
        <v>34</v>
      </c>
      <c r="N23" s="77">
        <f t="shared" si="3"/>
        <v>8</v>
      </c>
      <c r="O23" s="63">
        <f t="shared" si="9"/>
        <v>272</v>
      </c>
    </row>
    <row r="24" spans="1:17" ht="15.75" x14ac:dyDescent="0.25">
      <c r="A24" s="183" t="s">
        <v>34</v>
      </c>
      <c r="B24" s="132" t="s">
        <v>29</v>
      </c>
      <c r="C24" s="132"/>
      <c r="D24" s="92">
        <v>2</v>
      </c>
      <c r="E24" s="15">
        <f t="shared" si="4"/>
        <v>68</v>
      </c>
      <c r="F24" s="92">
        <v>2</v>
      </c>
      <c r="G24" s="15">
        <f t="shared" si="5"/>
        <v>68</v>
      </c>
      <c r="H24" s="92">
        <v>2</v>
      </c>
      <c r="I24" s="15">
        <f t="shared" si="0"/>
        <v>68</v>
      </c>
      <c r="J24" s="92">
        <v>2</v>
      </c>
      <c r="K24" s="15">
        <f t="shared" si="1"/>
        <v>68</v>
      </c>
      <c r="L24" s="92">
        <v>2</v>
      </c>
      <c r="M24" s="15">
        <f t="shared" si="2"/>
        <v>68</v>
      </c>
      <c r="N24" s="70">
        <f t="shared" si="3"/>
        <v>10</v>
      </c>
      <c r="O24" s="63">
        <f t="shared" si="9"/>
        <v>340</v>
      </c>
    </row>
    <row r="25" spans="1:17" ht="32.25" customHeight="1" x14ac:dyDescent="0.25">
      <c r="A25" s="183"/>
      <c r="B25" s="135" t="s">
        <v>35</v>
      </c>
      <c r="C25" s="129"/>
      <c r="D25" s="5"/>
      <c r="E25" s="6"/>
      <c r="F25" s="5"/>
      <c r="G25" s="6"/>
      <c r="H25" s="5"/>
      <c r="I25" s="6"/>
      <c r="J25" s="64">
        <v>1</v>
      </c>
      <c r="K25" s="15">
        <f t="shared" si="1"/>
        <v>34</v>
      </c>
      <c r="L25" s="64">
        <v>1</v>
      </c>
      <c r="M25" s="15">
        <f t="shared" si="2"/>
        <v>34</v>
      </c>
      <c r="N25" s="70">
        <f t="shared" si="3"/>
        <v>2</v>
      </c>
      <c r="O25" s="63">
        <f t="shared" si="9"/>
        <v>68</v>
      </c>
    </row>
    <row r="26" spans="1:17" ht="32.25" customHeight="1" thickBot="1" x14ac:dyDescent="0.3">
      <c r="A26" s="198" t="s">
        <v>39</v>
      </c>
      <c r="B26" s="199"/>
      <c r="C26" s="199"/>
      <c r="D26" s="29">
        <f t="shared" ref="D26:M26" si="10">SUM(D6:D25)</f>
        <v>26</v>
      </c>
      <c r="E26" s="29">
        <f t="shared" si="10"/>
        <v>884</v>
      </c>
      <c r="F26" s="29">
        <f t="shared" si="10"/>
        <v>28</v>
      </c>
      <c r="G26" s="29">
        <f t="shared" si="10"/>
        <v>952</v>
      </c>
      <c r="H26" s="29">
        <f t="shared" si="10"/>
        <v>30</v>
      </c>
      <c r="I26" s="29">
        <f t="shared" si="10"/>
        <v>1020</v>
      </c>
      <c r="J26" s="29">
        <f t="shared" si="10"/>
        <v>31</v>
      </c>
      <c r="K26" s="29">
        <f t="shared" si="10"/>
        <v>1054</v>
      </c>
      <c r="L26" s="29">
        <f t="shared" si="10"/>
        <v>32</v>
      </c>
      <c r="M26" s="29">
        <f t="shared" si="10"/>
        <v>1088</v>
      </c>
      <c r="N26" s="82">
        <f t="shared" si="3"/>
        <v>147</v>
      </c>
      <c r="O26" s="30">
        <f>SUM(O6:O25)</f>
        <v>4998</v>
      </c>
    </row>
    <row r="27" spans="1:17" ht="16.5" thickBot="1" x14ac:dyDescent="0.3">
      <c r="A27" s="200" t="s">
        <v>47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</row>
    <row r="28" spans="1:17" ht="109.5" customHeight="1" x14ac:dyDescent="0.25">
      <c r="A28" s="301" t="s">
        <v>43</v>
      </c>
      <c r="B28" s="302"/>
      <c r="C28" s="302"/>
      <c r="D28" s="17">
        <f>D32-D26</f>
        <v>3</v>
      </c>
      <c r="E28" s="18">
        <f t="shared" ref="E28" si="11">D28*34</f>
        <v>102</v>
      </c>
      <c r="F28" s="19">
        <f>F32-F26</f>
        <v>2</v>
      </c>
      <c r="G28" s="18">
        <f>F28*34</f>
        <v>68</v>
      </c>
      <c r="H28" s="19">
        <f>H32-H26</f>
        <v>2</v>
      </c>
      <c r="I28" s="18">
        <f t="shared" ref="I28" si="12">H28*34</f>
        <v>68</v>
      </c>
      <c r="J28" s="19">
        <f>J32-J26</f>
        <v>2</v>
      </c>
      <c r="K28" s="18">
        <f t="shared" ref="K28" si="13">J28*34</f>
        <v>68</v>
      </c>
      <c r="L28" s="19">
        <f>L32-L26</f>
        <v>1</v>
      </c>
      <c r="M28" s="18">
        <f t="shared" ref="M28" si="14">L28*34</f>
        <v>34</v>
      </c>
      <c r="N28" s="18">
        <f>SUM(D28,F28,H28,J28,L28)</f>
        <v>10</v>
      </c>
      <c r="O28" s="20">
        <f>SUM(E28,G28,I28,K28,M28)</f>
        <v>340</v>
      </c>
      <c r="Q28" s="251" t="s">
        <v>105</v>
      </c>
    </row>
    <row r="29" spans="1:17" ht="23.25" x14ac:dyDescent="0.25">
      <c r="A29" s="204" t="s">
        <v>40</v>
      </c>
      <c r="B29" s="205"/>
      <c r="C29" s="205"/>
      <c r="D29" s="12">
        <f t="shared" ref="D29:O29" si="15">SUM(D28:D28)</f>
        <v>3</v>
      </c>
      <c r="E29" s="12">
        <f t="shared" si="15"/>
        <v>102</v>
      </c>
      <c r="F29" s="12">
        <f t="shared" si="15"/>
        <v>2</v>
      </c>
      <c r="G29" s="12">
        <f t="shared" si="15"/>
        <v>68</v>
      </c>
      <c r="H29" s="12">
        <f t="shared" si="15"/>
        <v>2</v>
      </c>
      <c r="I29" s="12">
        <f t="shared" si="15"/>
        <v>68</v>
      </c>
      <c r="J29" s="12">
        <f t="shared" si="15"/>
        <v>2</v>
      </c>
      <c r="K29" s="12">
        <f t="shared" si="15"/>
        <v>68</v>
      </c>
      <c r="L29" s="12">
        <f t="shared" si="15"/>
        <v>1</v>
      </c>
      <c r="M29" s="12">
        <f t="shared" si="15"/>
        <v>34</v>
      </c>
      <c r="N29" s="12">
        <f t="shared" ref="N29:N32" si="16">SUM(D29,F29,H29,J29,L29)</f>
        <v>10</v>
      </c>
      <c r="O29" s="21">
        <f t="shared" si="15"/>
        <v>340</v>
      </c>
      <c r="Q29" s="251"/>
    </row>
    <row r="30" spans="1:17" ht="23.25" x14ac:dyDescent="0.25">
      <c r="A30" s="196" t="s">
        <v>49</v>
      </c>
      <c r="B30" s="197"/>
      <c r="C30" s="197"/>
      <c r="D30" s="12">
        <f t="shared" ref="D30:O30" si="17">SUM(D29,D26)</f>
        <v>29</v>
      </c>
      <c r="E30" s="12">
        <f t="shared" si="17"/>
        <v>986</v>
      </c>
      <c r="F30" s="12">
        <f t="shared" si="17"/>
        <v>30</v>
      </c>
      <c r="G30" s="12">
        <f t="shared" si="17"/>
        <v>1020</v>
      </c>
      <c r="H30" s="12">
        <f t="shared" si="17"/>
        <v>32</v>
      </c>
      <c r="I30" s="12">
        <f t="shared" si="17"/>
        <v>1088</v>
      </c>
      <c r="J30" s="12">
        <f t="shared" si="17"/>
        <v>33</v>
      </c>
      <c r="K30" s="12">
        <f t="shared" si="17"/>
        <v>1122</v>
      </c>
      <c r="L30" s="12">
        <f t="shared" si="17"/>
        <v>33</v>
      </c>
      <c r="M30" s="12">
        <f t="shared" si="17"/>
        <v>1122</v>
      </c>
      <c r="N30" s="12">
        <f t="shared" si="16"/>
        <v>157</v>
      </c>
      <c r="O30" s="21">
        <f t="shared" si="17"/>
        <v>5338</v>
      </c>
      <c r="P30" s="118">
        <f>O32/O41</f>
        <v>0.75845410628019327</v>
      </c>
      <c r="Q30" s="110">
        <v>5549</v>
      </c>
    </row>
    <row r="31" spans="1:17" ht="23.25" customHeight="1" x14ac:dyDescent="0.25">
      <c r="A31" s="261" t="s">
        <v>100</v>
      </c>
      <c r="B31" s="262"/>
      <c r="C31" s="262"/>
      <c r="D31" s="141"/>
      <c r="E31" s="141">
        <v>34</v>
      </c>
      <c r="F31" s="141"/>
      <c r="G31" s="141">
        <v>34</v>
      </c>
      <c r="H31" s="141"/>
      <c r="I31" s="141">
        <v>34</v>
      </c>
      <c r="J31" s="141"/>
      <c r="K31" s="141">
        <v>34</v>
      </c>
      <c r="L31" s="141"/>
      <c r="M31" s="141">
        <v>34</v>
      </c>
      <c r="N31" s="141"/>
      <c r="O31" s="144"/>
    </row>
    <row r="32" spans="1:17" ht="49.5" customHeight="1" thickBot="1" x14ac:dyDescent="0.3">
      <c r="A32" s="257" t="s">
        <v>44</v>
      </c>
      <c r="B32" s="258"/>
      <c r="C32" s="258"/>
      <c r="D32" s="52">
        <v>29</v>
      </c>
      <c r="E32" s="52">
        <f>D32*34</f>
        <v>986</v>
      </c>
      <c r="F32" s="52">
        <v>30</v>
      </c>
      <c r="G32" s="52">
        <f>F32*34</f>
        <v>1020</v>
      </c>
      <c r="H32" s="52">
        <v>32</v>
      </c>
      <c r="I32" s="52">
        <f>H32*34</f>
        <v>1088</v>
      </c>
      <c r="J32" s="52">
        <v>33</v>
      </c>
      <c r="K32" s="52">
        <f>J32*34</f>
        <v>1122</v>
      </c>
      <c r="L32" s="52">
        <v>33</v>
      </c>
      <c r="M32" s="52">
        <f>L32*34</f>
        <v>1122</v>
      </c>
      <c r="N32" s="52">
        <f t="shared" si="16"/>
        <v>157</v>
      </c>
      <c r="O32" s="53">
        <f>SUM(M32,K32,I32,G32,E32)</f>
        <v>5338</v>
      </c>
    </row>
    <row r="33" spans="1:16" ht="16.5" thickBot="1" x14ac:dyDescent="0.3">
      <c r="A33" s="214" t="s">
        <v>37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</row>
    <row r="34" spans="1:16" ht="15.75" x14ac:dyDescent="0.25">
      <c r="A34" s="215" t="s">
        <v>87</v>
      </c>
      <c r="B34" s="223" t="s">
        <v>56</v>
      </c>
      <c r="C34" s="224"/>
      <c r="D34" s="286" t="s">
        <v>1</v>
      </c>
      <c r="E34" s="286"/>
      <c r="F34" s="286"/>
      <c r="G34" s="286"/>
      <c r="H34" s="286"/>
      <c r="I34" s="286"/>
      <c r="J34" s="286"/>
      <c r="K34" s="286"/>
      <c r="L34" s="286"/>
      <c r="M34" s="286"/>
      <c r="N34" s="78"/>
      <c r="O34" s="219" t="s">
        <v>42</v>
      </c>
    </row>
    <row r="35" spans="1:16" ht="80.25" customHeight="1" x14ac:dyDescent="0.25">
      <c r="A35" s="216"/>
      <c r="B35" s="225"/>
      <c r="C35" s="226"/>
      <c r="D35" s="289" t="s">
        <v>3</v>
      </c>
      <c r="E35" s="289"/>
      <c r="F35" s="289" t="s">
        <v>4</v>
      </c>
      <c r="G35" s="289"/>
      <c r="H35" s="289" t="s">
        <v>5</v>
      </c>
      <c r="I35" s="289"/>
      <c r="J35" s="289" t="s">
        <v>6</v>
      </c>
      <c r="K35" s="289"/>
      <c r="L35" s="289" t="s">
        <v>7</v>
      </c>
      <c r="M35" s="289"/>
      <c r="N35" s="59"/>
      <c r="O35" s="220"/>
    </row>
    <row r="36" spans="1:16" ht="78.75" x14ac:dyDescent="0.25">
      <c r="A36" s="115" t="s">
        <v>59</v>
      </c>
      <c r="B36" s="267" t="s">
        <v>51</v>
      </c>
      <c r="C36" s="294"/>
      <c r="D36" s="247">
        <v>10</v>
      </c>
      <c r="E36" s="247">
        <v>340</v>
      </c>
      <c r="F36" s="247">
        <v>10</v>
      </c>
      <c r="G36" s="247">
        <v>340</v>
      </c>
      <c r="H36" s="247">
        <v>10</v>
      </c>
      <c r="I36" s="247">
        <v>340</v>
      </c>
      <c r="J36" s="247">
        <v>10</v>
      </c>
      <c r="K36" s="247">
        <v>340</v>
      </c>
      <c r="L36" s="247">
        <v>10</v>
      </c>
      <c r="M36" s="247">
        <v>340</v>
      </c>
      <c r="N36" s="247">
        <f>SUM(D36,F36,H36,J36,L36)</f>
        <v>50</v>
      </c>
      <c r="O36" s="291">
        <f>SUM(M36,K36,I36,G36,E36)</f>
        <v>1700</v>
      </c>
    </row>
    <row r="37" spans="1:16" ht="47.25" x14ac:dyDescent="0.25">
      <c r="A37" s="115" t="s">
        <v>48</v>
      </c>
      <c r="B37" s="295"/>
      <c r="C37" s="296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2"/>
    </row>
    <row r="38" spans="1:16" ht="63" x14ac:dyDescent="0.25">
      <c r="A38" s="115" t="s">
        <v>50</v>
      </c>
      <c r="B38" s="295"/>
      <c r="C38" s="296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2"/>
    </row>
    <row r="39" spans="1:16" ht="75.75" thickBot="1" x14ac:dyDescent="0.3">
      <c r="A39" s="116" t="s">
        <v>57</v>
      </c>
      <c r="B39" s="297"/>
      <c r="C39" s="298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293"/>
      <c r="P39" s="118">
        <f>O36/O41</f>
        <v>0.24154589371980675</v>
      </c>
    </row>
    <row r="41" spans="1:16" x14ac:dyDescent="0.25">
      <c r="N41" s="111" t="s">
        <v>106</v>
      </c>
      <c r="O41" s="119">
        <f>O36+O32</f>
        <v>7038</v>
      </c>
    </row>
  </sheetData>
  <mergeCells count="61">
    <mergeCell ref="L36:L39"/>
    <mergeCell ref="M36:M39"/>
    <mergeCell ref="O36:O39"/>
    <mergeCell ref="N36:N39"/>
    <mergeCell ref="L35:M35"/>
    <mergeCell ref="O34:O35"/>
    <mergeCell ref="H36:H39"/>
    <mergeCell ref="H14:H15"/>
    <mergeCell ref="D10:D12"/>
    <mergeCell ref="E10:E12"/>
    <mergeCell ref="F10:F12"/>
    <mergeCell ref="I36:I39"/>
    <mergeCell ref="J36:J39"/>
    <mergeCell ref="K36:K39"/>
    <mergeCell ref="A33:O33"/>
    <mergeCell ref="A34:A35"/>
    <mergeCell ref="B34:C35"/>
    <mergeCell ref="D34:M34"/>
    <mergeCell ref="F35:G35"/>
    <mergeCell ref="H35:I35"/>
    <mergeCell ref="J35:K35"/>
    <mergeCell ref="B36:C39"/>
    <mergeCell ref="D36:D39"/>
    <mergeCell ref="E36:E39"/>
    <mergeCell ref="D35:E35"/>
    <mergeCell ref="F36:F39"/>
    <mergeCell ref="G36:G39"/>
    <mergeCell ref="A30:C30"/>
    <mergeCell ref="A32:C32"/>
    <mergeCell ref="A18:A20"/>
    <mergeCell ref="A21:A22"/>
    <mergeCell ref="A24:A25"/>
    <mergeCell ref="A26:C26"/>
    <mergeCell ref="A27:O27"/>
    <mergeCell ref="A28:C28"/>
    <mergeCell ref="A31:C31"/>
    <mergeCell ref="A1:O1"/>
    <mergeCell ref="A2:O2"/>
    <mergeCell ref="A3:A4"/>
    <mergeCell ref="B3:B4"/>
    <mergeCell ref="D3:M3"/>
    <mergeCell ref="D4:E4"/>
    <mergeCell ref="F4:G4"/>
    <mergeCell ref="H4:I4"/>
    <mergeCell ref="J4:K4"/>
    <mergeCell ref="N3:O4"/>
    <mergeCell ref="L4:M4"/>
    <mergeCell ref="Q28:Q29"/>
    <mergeCell ref="A6:A7"/>
    <mergeCell ref="A8:A9"/>
    <mergeCell ref="A10:A13"/>
    <mergeCell ref="B10:B12"/>
    <mergeCell ref="A14:A17"/>
    <mergeCell ref="B14:B15"/>
    <mergeCell ref="J14:J15"/>
    <mergeCell ref="A29:C29"/>
    <mergeCell ref="F14:F15"/>
    <mergeCell ref="G10:G12"/>
    <mergeCell ref="O10:O12"/>
    <mergeCell ref="L14:L15"/>
    <mergeCell ref="O14:O15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Normal="100" zoomScaleSheetLayoutView="90" workbookViewId="0">
      <selection activeCell="K13" sqref="K13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  <col min="15" max="15" width="11" bestFit="1" customWidth="1"/>
  </cols>
  <sheetData>
    <row r="1" spans="1:15" ht="32.25" customHeight="1" thickBot="1" x14ac:dyDescent="0.3">
      <c r="A1" s="232" t="s">
        <v>115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6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188" t="s">
        <v>0</v>
      </c>
      <c r="B3" s="189" t="s">
        <v>93</v>
      </c>
      <c r="C3" s="127" t="s">
        <v>116</v>
      </c>
      <c r="D3" s="285" t="s">
        <v>1</v>
      </c>
      <c r="E3" s="285"/>
      <c r="F3" s="285"/>
      <c r="G3" s="285"/>
      <c r="H3" s="285"/>
      <c r="I3" s="285"/>
      <c r="J3" s="285"/>
      <c r="K3" s="285"/>
      <c r="L3" s="285"/>
      <c r="M3" s="285"/>
      <c r="N3" s="192" t="s">
        <v>42</v>
      </c>
      <c r="O3" s="193"/>
    </row>
    <row r="4" spans="1:15" ht="15.75" x14ac:dyDescent="0.25">
      <c r="A4" s="188"/>
      <c r="B4" s="189"/>
      <c r="C4" s="124" t="s">
        <v>2</v>
      </c>
      <c r="D4" s="279" t="s">
        <v>3</v>
      </c>
      <c r="E4" s="279"/>
      <c r="F4" s="279" t="s">
        <v>4</v>
      </c>
      <c r="G4" s="279"/>
      <c r="H4" s="279" t="s">
        <v>5</v>
      </c>
      <c r="I4" s="279"/>
      <c r="J4" s="279" t="s">
        <v>6</v>
      </c>
      <c r="K4" s="279"/>
      <c r="L4" s="279" t="s">
        <v>7</v>
      </c>
      <c r="M4" s="279"/>
      <c r="N4" s="194"/>
      <c r="O4" s="195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customHeight="1" x14ac:dyDescent="0.25">
      <c r="A6" s="183" t="s">
        <v>8</v>
      </c>
      <c r="B6" s="128" t="s">
        <v>9</v>
      </c>
      <c r="C6" s="129"/>
      <c r="D6" s="86">
        <v>5</v>
      </c>
      <c r="E6" s="15">
        <f>D6*34</f>
        <v>170</v>
      </c>
      <c r="F6" s="86">
        <v>6</v>
      </c>
      <c r="G6" s="15">
        <f>F6*34</f>
        <v>204</v>
      </c>
      <c r="H6" s="88">
        <v>4</v>
      </c>
      <c r="I6" s="15">
        <f>H6*34</f>
        <v>136</v>
      </c>
      <c r="J6" s="88">
        <v>3</v>
      </c>
      <c r="K6" s="15">
        <f>J6*34</f>
        <v>102</v>
      </c>
      <c r="L6" s="88">
        <v>3</v>
      </c>
      <c r="M6" s="15">
        <f>L6*34</f>
        <v>102</v>
      </c>
      <c r="N6" s="70">
        <f>SUM(L6,J6,H6,F6,D6)</f>
        <v>21</v>
      </c>
      <c r="O6" s="87">
        <f>SUM(M6,K6,I6,G6,E6)</f>
        <v>714</v>
      </c>
    </row>
    <row r="7" spans="1:15" ht="15.75" x14ac:dyDescent="0.25">
      <c r="A7" s="183"/>
      <c r="B7" s="128" t="s">
        <v>10</v>
      </c>
      <c r="C7" s="129"/>
      <c r="D7" s="88">
        <v>3</v>
      </c>
      <c r="E7" s="15">
        <f>D7*34</f>
        <v>102</v>
      </c>
      <c r="F7" s="88">
        <v>3</v>
      </c>
      <c r="G7" s="15">
        <f>F7*34</f>
        <v>102</v>
      </c>
      <c r="H7" s="88">
        <v>2</v>
      </c>
      <c r="I7" s="15">
        <f t="shared" ref="I7" si="0">H7*34</f>
        <v>68</v>
      </c>
      <c r="J7" s="88">
        <v>2</v>
      </c>
      <c r="K7" s="15">
        <f t="shared" ref="K7" si="1">J7*34</f>
        <v>68</v>
      </c>
      <c r="L7" s="88">
        <v>3</v>
      </c>
      <c r="M7" s="15">
        <f t="shared" ref="M7" si="2">L7*34</f>
        <v>102</v>
      </c>
      <c r="N7" s="70">
        <f t="shared" ref="N7:N8" si="3">SUM(L7,J7,H7,F7,D7)</f>
        <v>13</v>
      </c>
      <c r="O7" s="87">
        <f>SUM(M7,K7,I7,G7,E7)</f>
        <v>442</v>
      </c>
    </row>
    <row r="8" spans="1:15" ht="63" x14ac:dyDescent="0.25">
      <c r="A8" s="183" t="s">
        <v>84</v>
      </c>
      <c r="B8" s="130" t="s">
        <v>88</v>
      </c>
      <c r="C8" s="129"/>
      <c r="D8" s="245">
        <v>1</v>
      </c>
      <c r="E8" s="247">
        <f>D8*34</f>
        <v>34</v>
      </c>
      <c r="F8" s="245">
        <v>1</v>
      </c>
      <c r="G8" s="247">
        <f>F8*34</f>
        <v>34</v>
      </c>
      <c r="H8" s="245">
        <v>1</v>
      </c>
      <c r="I8" s="247">
        <f>H8*34</f>
        <v>34</v>
      </c>
      <c r="J8" s="245">
        <v>1</v>
      </c>
      <c r="K8" s="247">
        <f>J8*34</f>
        <v>34</v>
      </c>
      <c r="L8" s="245">
        <v>1</v>
      </c>
      <c r="M8" s="247">
        <f>L8*34</f>
        <v>34</v>
      </c>
      <c r="N8" s="247">
        <f t="shared" si="3"/>
        <v>5</v>
      </c>
      <c r="O8" s="249">
        <f>SUM(M8,K8,I8,G8,E8)</f>
        <v>170</v>
      </c>
    </row>
    <row r="9" spans="1:15" ht="15.75" x14ac:dyDescent="0.25">
      <c r="A9" s="183"/>
      <c r="B9" s="130" t="s">
        <v>85</v>
      </c>
      <c r="C9" s="129"/>
      <c r="D9" s="246"/>
      <c r="E9" s="248"/>
      <c r="F9" s="246"/>
      <c r="G9" s="248"/>
      <c r="H9" s="246"/>
      <c r="I9" s="248"/>
      <c r="J9" s="246"/>
      <c r="K9" s="248"/>
      <c r="L9" s="246"/>
      <c r="M9" s="248"/>
      <c r="N9" s="248"/>
      <c r="O9" s="250"/>
    </row>
    <row r="10" spans="1:15" ht="15.75" x14ac:dyDescent="0.25">
      <c r="A10" s="280" t="s">
        <v>31</v>
      </c>
      <c r="B10" s="104" t="s">
        <v>11</v>
      </c>
      <c r="C10" s="129"/>
      <c r="D10" s="86">
        <v>3</v>
      </c>
      <c r="E10" s="15">
        <f t="shared" ref="E10:E26" si="4">D10*34</f>
        <v>102</v>
      </c>
      <c r="F10" s="86">
        <v>3</v>
      </c>
      <c r="G10" s="15">
        <f t="shared" ref="G10:G26" si="5">F10*34</f>
        <v>102</v>
      </c>
      <c r="H10" s="86">
        <v>3</v>
      </c>
      <c r="I10" s="15">
        <f t="shared" ref="I10:I26" si="6">H10*34</f>
        <v>102</v>
      </c>
      <c r="J10" s="86">
        <v>3</v>
      </c>
      <c r="K10" s="15">
        <f t="shared" ref="K10:K27" si="7">J10*34</f>
        <v>102</v>
      </c>
      <c r="L10" s="86">
        <v>3</v>
      </c>
      <c r="M10" s="15">
        <f t="shared" ref="M10:M27" si="8">L10*34</f>
        <v>102</v>
      </c>
      <c r="N10" s="70">
        <f t="shared" ref="N10:N28" si="9">SUM(L10,J10,H10,F10,D10)</f>
        <v>15</v>
      </c>
      <c r="O10" s="87">
        <f>SUM(E10,G10,I10,K10,M10)</f>
        <v>510</v>
      </c>
    </row>
    <row r="11" spans="1:15" ht="15.75" x14ac:dyDescent="0.25">
      <c r="A11" s="281"/>
      <c r="B11" s="104" t="s">
        <v>86</v>
      </c>
      <c r="C11" s="132"/>
      <c r="D11" s="67">
        <v>0</v>
      </c>
      <c r="E11" s="15">
        <f t="shared" si="4"/>
        <v>0</v>
      </c>
      <c r="F11" s="67">
        <v>0</v>
      </c>
      <c r="G11" s="15">
        <f t="shared" si="5"/>
        <v>0</v>
      </c>
      <c r="H11" s="67">
        <v>0</v>
      </c>
      <c r="I11" s="15">
        <f t="shared" si="6"/>
        <v>0</v>
      </c>
      <c r="J11" s="67">
        <v>0</v>
      </c>
      <c r="K11" s="15">
        <f t="shared" si="7"/>
        <v>0</v>
      </c>
      <c r="L11" s="67">
        <v>0</v>
      </c>
      <c r="M11" s="15">
        <f t="shared" si="8"/>
        <v>0</v>
      </c>
      <c r="N11" s="70">
        <f t="shared" si="9"/>
        <v>0</v>
      </c>
      <c r="O11" s="87">
        <f>SUM(E11,G11,I11,K11,M11)</f>
        <v>0</v>
      </c>
    </row>
    <row r="12" spans="1:15" ht="15.75" x14ac:dyDescent="0.25">
      <c r="A12" s="183" t="s">
        <v>38</v>
      </c>
      <c r="B12" s="278" t="s">
        <v>12</v>
      </c>
      <c r="C12" s="104" t="s">
        <v>13</v>
      </c>
      <c r="D12" s="276">
        <v>5</v>
      </c>
      <c r="E12" s="277">
        <f>5*34</f>
        <v>170</v>
      </c>
      <c r="F12" s="276">
        <v>5</v>
      </c>
      <c r="G12" s="277">
        <f>5*34</f>
        <v>170</v>
      </c>
      <c r="H12" s="86">
        <v>3</v>
      </c>
      <c r="I12" s="15">
        <f t="shared" si="6"/>
        <v>102</v>
      </c>
      <c r="J12" s="86">
        <v>3</v>
      </c>
      <c r="K12" s="15">
        <f t="shared" si="7"/>
        <v>102</v>
      </c>
      <c r="L12" s="86">
        <v>3</v>
      </c>
      <c r="M12" s="15">
        <f>L12*34</f>
        <v>102</v>
      </c>
      <c r="N12" s="70">
        <f t="shared" si="9"/>
        <v>19</v>
      </c>
      <c r="O12" s="274">
        <f>SUM(M12:M14,K12:K14,I12:I14,G12,E12)</f>
        <v>952</v>
      </c>
    </row>
    <row r="13" spans="1:15" ht="15.75" x14ac:dyDescent="0.25">
      <c r="A13" s="183"/>
      <c r="B13" s="278"/>
      <c r="C13" s="104" t="s">
        <v>14</v>
      </c>
      <c r="D13" s="276"/>
      <c r="E13" s="277"/>
      <c r="F13" s="276"/>
      <c r="G13" s="277"/>
      <c r="H13" s="86">
        <v>2</v>
      </c>
      <c r="I13" s="15">
        <f t="shared" si="6"/>
        <v>68</v>
      </c>
      <c r="J13" s="86">
        <v>2</v>
      </c>
      <c r="K13" s="15">
        <f t="shared" si="7"/>
        <v>68</v>
      </c>
      <c r="L13" s="86">
        <v>2</v>
      </c>
      <c r="M13" s="15">
        <f>L13*34</f>
        <v>68</v>
      </c>
      <c r="N13" s="70">
        <f t="shared" si="9"/>
        <v>6</v>
      </c>
      <c r="O13" s="274"/>
    </row>
    <row r="14" spans="1:15" ht="15.75" x14ac:dyDescent="0.25">
      <c r="A14" s="183"/>
      <c r="B14" s="278"/>
      <c r="C14" s="104" t="s">
        <v>15</v>
      </c>
      <c r="D14" s="276"/>
      <c r="E14" s="277"/>
      <c r="F14" s="276"/>
      <c r="G14" s="277"/>
      <c r="H14" s="86">
        <v>1</v>
      </c>
      <c r="I14" s="15">
        <f t="shared" si="6"/>
        <v>34</v>
      </c>
      <c r="J14" s="86">
        <v>1</v>
      </c>
      <c r="K14" s="15">
        <f t="shared" si="7"/>
        <v>34</v>
      </c>
      <c r="L14" s="86">
        <v>1</v>
      </c>
      <c r="M14" s="15">
        <f>L14*34</f>
        <v>34</v>
      </c>
      <c r="N14" s="70">
        <f t="shared" si="9"/>
        <v>3</v>
      </c>
      <c r="O14" s="274"/>
    </row>
    <row r="15" spans="1:15" ht="15.75" x14ac:dyDescent="0.25">
      <c r="A15" s="183"/>
      <c r="B15" s="128" t="s">
        <v>16</v>
      </c>
      <c r="C15" s="129"/>
      <c r="D15" s="5"/>
      <c r="E15" s="6"/>
      <c r="F15" s="5"/>
      <c r="G15" s="6"/>
      <c r="H15" s="88">
        <v>1</v>
      </c>
      <c r="I15" s="15">
        <f t="shared" si="6"/>
        <v>34</v>
      </c>
      <c r="J15" s="88">
        <v>1</v>
      </c>
      <c r="K15" s="15">
        <f t="shared" si="7"/>
        <v>34</v>
      </c>
      <c r="L15" s="88">
        <v>1</v>
      </c>
      <c r="M15" s="15">
        <f t="shared" si="8"/>
        <v>34</v>
      </c>
      <c r="N15" s="70">
        <f t="shared" si="9"/>
        <v>3</v>
      </c>
      <c r="O15" s="87">
        <f>SUM(E15,G15,I15,K15,M15)</f>
        <v>102</v>
      </c>
    </row>
    <row r="16" spans="1:15" ht="15.75" customHeight="1" x14ac:dyDescent="0.25">
      <c r="A16" s="183" t="s">
        <v>17</v>
      </c>
      <c r="B16" s="290" t="s">
        <v>18</v>
      </c>
      <c r="C16" s="129" t="s">
        <v>32</v>
      </c>
      <c r="D16" s="5"/>
      <c r="E16" s="6"/>
      <c r="F16" s="275">
        <v>2</v>
      </c>
      <c r="G16" s="15">
        <v>45</v>
      </c>
      <c r="H16" s="275">
        <v>2</v>
      </c>
      <c r="I16" s="15">
        <v>45</v>
      </c>
      <c r="J16" s="275">
        <v>2</v>
      </c>
      <c r="K16" s="15">
        <v>45</v>
      </c>
      <c r="L16" s="275">
        <v>2</v>
      </c>
      <c r="M16" s="15">
        <v>45</v>
      </c>
      <c r="N16" s="79">
        <f t="shared" si="9"/>
        <v>8</v>
      </c>
      <c r="O16" s="249">
        <f>SUM(M16:M17,K16:K17,I16:I17,G16:G17,E17)</f>
        <v>340</v>
      </c>
    </row>
    <row r="17" spans="1:17" ht="15.75" x14ac:dyDescent="0.25">
      <c r="A17" s="183"/>
      <c r="B17" s="290"/>
      <c r="C17" s="129" t="s">
        <v>33</v>
      </c>
      <c r="D17" s="88">
        <v>2</v>
      </c>
      <c r="E17" s="15">
        <f t="shared" si="4"/>
        <v>68</v>
      </c>
      <c r="F17" s="275"/>
      <c r="G17" s="15">
        <v>23</v>
      </c>
      <c r="H17" s="275"/>
      <c r="I17" s="15">
        <v>23</v>
      </c>
      <c r="J17" s="275"/>
      <c r="K17" s="15">
        <v>23</v>
      </c>
      <c r="L17" s="275"/>
      <c r="M17" s="15">
        <v>23</v>
      </c>
      <c r="N17" s="80">
        <f t="shared" si="9"/>
        <v>2</v>
      </c>
      <c r="O17" s="250"/>
    </row>
    <row r="18" spans="1:17" ht="15.75" x14ac:dyDescent="0.25">
      <c r="A18" s="183"/>
      <c r="B18" s="129" t="s">
        <v>19</v>
      </c>
      <c r="C18" s="129"/>
      <c r="D18" s="5"/>
      <c r="E18" s="6"/>
      <c r="F18" s="88">
        <v>1</v>
      </c>
      <c r="G18" s="15">
        <f t="shared" si="5"/>
        <v>34</v>
      </c>
      <c r="H18" s="88">
        <v>1</v>
      </c>
      <c r="I18" s="15">
        <f t="shared" si="6"/>
        <v>34</v>
      </c>
      <c r="J18" s="88">
        <v>1</v>
      </c>
      <c r="K18" s="15">
        <f t="shared" si="7"/>
        <v>34</v>
      </c>
      <c r="L18" s="88">
        <v>1</v>
      </c>
      <c r="M18" s="15">
        <f t="shared" si="8"/>
        <v>34</v>
      </c>
      <c r="N18" s="70">
        <f t="shared" si="9"/>
        <v>4</v>
      </c>
      <c r="O18" s="87">
        <f t="shared" ref="O18:O27" si="10">SUM(E18,G18,I18,K18,M18)</f>
        <v>136</v>
      </c>
    </row>
    <row r="19" spans="1:17" ht="15.75" x14ac:dyDescent="0.25">
      <c r="A19" s="183"/>
      <c r="B19" s="129" t="s">
        <v>20</v>
      </c>
      <c r="C19" s="129"/>
      <c r="D19" s="88">
        <v>1</v>
      </c>
      <c r="E19" s="15">
        <f t="shared" si="4"/>
        <v>34</v>
      </c>
      <c r="F19" s="88">
        <v>1</v>
      </c>
      <c r="G19" s="15">
        <f t="shared" si="5"/>
        <v>34</v>
      </c>
      <c r="H19" s="88">
        <v>2</v>
      </c>
      <c r="I19" s="15">
        <f t="shared" si="6"/>
        <v>68</v>
      </c>
      <c r="J19" s="88">
        <v>2</v>
      </c>
      <c r="K19" s="15">
        <f t="shared" si="7"/>
        <v>68</v>
      </c>
      <c r="L19" s="88">
        <v>2</v>
      </c>
      <c r="M19" s="15">
        <f t="shared" si="8"/>
        <v>68</v>
      </c>
      <c r="N19" s="70">
        <f t="shared" si="9"/>
        <v>8</v>
      </c>
      <c r="O19" s="87">
        <f t="shared" si="10"/>
        <v>272</v>
      </c>
    </row>
    <row r="20" spans="1:17" ht="15.75" x14ac:dyDescent="0.25">
      <c r="A20" s="183" t="s">
        <v>21</v>
      </c>
      <c r="B20" s="129" t="s">
        <v>22</v>
      </c>
      <c r="C20" s="129"/>
      <c r="D20" s="5"/>
      <c r="E20" s="6"/>
      <c r="F20" s="5"/>
      <c r="G20" s="6"/>
      <c r="H20" s="88">
        <v>2</v>
      </c>
      <c r="I20" s="15">
        <f t="shared" si="6"/>
        <v>68</v>
      </c>
      <c r="J20" s="88">
        <v>2</v>
      </c>
      <c r="K20" s="15">
        <f t="shared" si="7"/>
        <v>68</v>
      </c>
      <c r="L20" s="88">
        <v>3</v>
      </c>
      <c r="M20" s="15">
        <f t="shared" si="8"/>
        <v>102</v>
      </c>
      <c r="N20" s="70">
        <f t="shared" si="9"/>
        <v>7</v>
      </c>
      <c r="O20" s="87">
        <f t="shared" si="10"/>
        <v>238</v>
      </c>
    </row>
    <row r="21" spans="1:17" ht="15.75" x14ac:dyDescent="0.25">
      <c r="A21" s="183"/>
      <c r="B21" s="129" t="s">
        <v>23</v>
      </c>
      <c r="C21" s="129"/>
      <c r="D21" s="5"/>
      <c r="E21" s="6"/>
      <c r="F21" s="5"/>
      <c r="G21" s="6"/>
      <c r="H21" s="5"/>
      <c r="I21" s="6"/>
      <c r="J21" s="88">
        <v>2</v>
      </c>
      <c r="K21" s="15">
        <f t="shared" si="7"/>
        <v>68</v>
      </c>
      <c r="L21" s="88">
        <v>2</v>
      </c>
      <c r="M21" s="15">
        <f t="shared" si="8"/>
        <v>68</v>
      </c>
      <c r="N21" s="70">
        <f t="shared" si="9"/>
        <v>4</v>
      </c>
      <c r="O21" s="87">
        <f t="shared" si="10"/>
        <v>136</v>
      </c>
    </row>
    <row r="22" spans="1:17" ht="15.75" x14ac:dyDescent="0.25">
      <c r="A22" s="183"/>
      <c r="B22" s="132" t="s">
        <v>24</v>
      </c>
      <c r="C22" s="132"/>
      <c r="D22" s="86">
        <v>1</v>
      </c>
      <c r="E22" s="15">
        <f t="shared" si="4"/>
        <v>34</v>
      </c>
      <c r="F22" s="92">
        <v>1</v>
      </c>
      <c r="G22" s="15">
        <f t="shared" si="5"/>
        <v>34</v>
      </c>
      <c r="H22" s="92">
        <v>1</v>
      </c>
      <c r="I22" s="15">
        <f t="shared" si="6"/>
        <v>34</v>
      </c>
      <c r="J22" s="92">
        <v>2</v>
      </c>
      <c r="K22" s="15">
        <f t="shared" si="7"/>
        <v>68</v>
      </c>
      <c r="L22" s="92">
        <v>2</v>
      </c>
      <c r="M22" s="15">
        <f t="shared" si="8"/>
        <v>68</v>
      </c>
      <c r="N22" s="70">
        <f t="shared" si="9"/>
        <v>7</v>
      </c>
      <c r="O22" s="87">
        <f t="shared" si="10"/>
        <v>238</v>
      </c>
    </row>
    <row r="23" spans="1:17" ht="15.75" x14ac:dyDescent="0.25">
      <c r="A23" s="183" t="s">
        <v>25</v>
      </c>
      <c r="B23" s="135" t="s">
        <v>26</v>
      </c>
      <c r="C23" s="135"/>
      <c r="D23" s="90">
        <v>1</v>
      </c>
      <c r="E23" s="15">
        <f t="shared" si="4"/>
        <v>34</v>
      </c>
      <c r="F23" s="88">
        <v>1</v>
      </c>
      <c r="G23" s="15">
        <f t="shared" si="5"/>
        <v>34</v>
      </c>
      <c r="H23" s="88">
        <v>1</v>
      </c>
      <c r="I23" s="15">
        <f t="shared" si="6"/>
        <v>34</v>
      </c>
      <c r="J23" s="5"/>
      <c r="K23" s="6"/>
      <c r="L23" s="5"/>
      <c r="M23" s="6"/>
      <c r="N23" s="81">
        <f t="shared" si="9"/>
        <v>3</v>
      </c>
      <c r="O23" s="87">
        <f t="shared" si="10"/>
        <v>102</v>
      </c>
    </row>
    <row r="24" spans="1:17" ht="15.75" x14ac:dyDescent="0.25">
      <c r="A24" s="183"/>
      <c r="B24" s="129" t="s">
        <v>27</v>
      </c>
      <c r="C24" s="129"/>
      <c r="D24" s="88">
        <v>1</v>
      </c>
      <c r="E24" s="15">
        <f t="shared" si="4"/>
        <v>34</v>
      </c>
      <c r="F24" s="88">
        <v>1</v>
      </c>
      <c r="G24" s="15">
        <f t="shared" si="5"/>
        <v>34</v>
      </c>
      <c r="H24" s="88">
        <v>1</v>
      </c>
      <c r="I24" s="15">
        <f t="shared" si="6"/>
        <v>34</v>
      </c>
      <c r="J24" s="88">
        <v>1</v>
      </c>
      <c r="K24" s="15">
        <f t="shared" si="7"/>
        <v>34</v>
      </c>
      <c r="L24" s="5"/>
      <c r="M24" s="6"/>
      <c r="N24" s="81">
        <f t="shared" si="9"/>
        <v>4</v>
      </c>
      <c r="O24" s="87">
        <f t="shared" si="10"/>
        <v>136</v>
      </c>
    </row>
    <row r="25" spans="1:17" ht="15.75" x14ac:dyDescent="0.25">
      <c r="A25" s="100" t="s">
        <v>28</v>
      </c>
      <c r="B25" s="129" t="s">
        <v>28</v>
      </c>
      <c r="C25" s="129"/>
      <c r="D25" s="88">
        <v>2</v>
      </c>
      <c r="E25" s="15">
        <f t="shared" si="4"/>
        <v>68</v>
      </c>
      <c r="F25" s="88">
        <v>2</v>
      </c>
      <c r="G25" s="15">
        <f t="shared" si="5"/>
        <v>68</v>
      </c>
      <c r="H25" s="88">
        <v>2</v>
      </c>
      <c r="I25" s="15">
        <f t="shared" si="6"/>
        <v>68</v>
      </c>
      <c r="J25" s="88">
        <v>1</v>
      </c>
      <c r="K25" s="15">
        <f t="shared" si="7"/>
        <v>34</v>
      </c>
      <c r="L25" s="86">
        <v>1</v>
      </c>
      <c r="M25" s="89">
        <f t="shared" si="8"/>
        <v>34</v>
      </c>
      <c r="N25" s="77">
        <f t="shared" si="9"/>
        <v>8</v>
      </c>
      <c r="O25" s="87">
        <f t="shared" si="10"/>
        <v>272</v>
      </c>
    </row>
    <row r="26" spans="1:17" ht="15.75" x14ac:dyDescent="0.25">
      <c r="A26" s="183" t="s">
        <v>34</v>
      </c>
      <c r="B26" s="132" t="s">
        <v>29</v>
      </c>
      <c r="C26" s="132"/>
      <c r="D26" s="92">
        <v>2</v>
      </c>
      <c r="E26" s="15">
        <f t="shared" si="4"/>
        <v>68</v>
      </c>
      <c r="F26" s="92">
        <v>2</v>
      </c>
      <c r="G26" s="15">
        <f t="shared" si="5"/>
        <v>68</v>
      </c>
      <c r="H26" s="92">
        <v>2</v>
      </c>
      <c r="I26" s="15">
        <f t="shared" si="6"/>
        <v>68</v>
      </c>
      <c r="J26" s="92">
        <v>2</v>
      </c>
      <c r="K26" s="15">
        <f t="shared" si="7"/>
        <v>68</v>
      </c>
      <c r="L26" s="92">
        <v>2</v>
      </c>
      <c r="M26" s="15">
        <f t="shared" si="8"/>
        <v>68</v>
      </c>
      <c r="N26" s="70">
        <f t="shared" si="9"/>
        <v>10</v>
      </c>
      <c r="O26" s="87">
        <f t="shared" si="10"/>
        <v>340</v>
      </c>
    </row>
    <row r="27" spans="1:17" ht="32.25" customHeight="1" x14ac:dyDescent="0.25">
      <c r="A27" s="183"/>
      <c r="B27" s="135" t="s">
        <v>35</v>
      </c>
      <c r="C27" s="129"/>
      <c r="D27" s="5"/>
      <c r="E27" s="6"/>
      <c r="F27" s="5"/>
      <c r="G27" s="6"/>
      <c r="H27" s="5"/>
      <c r="I27" s="6"/>
      <c r="J27" s="88">
        <v>1</v>
      </c>
      <c r="K27" s="15">
        <f t="shared" si="7"/>
        <v>34</v>
      </c>
      <c r="L27" s="88">
        <v>1</v>
      </c>
      <c r="M27" s="15">
        <f t="shared" si="8"/>
        <v>34</v>
      </c>
      <c r="N27" s="70">
        <f t="shared" si="9"/>
        <v>2</v>
      </c>
      <c r="O27" s="87">
        <f t="shared" si="10"/>
        <v>68</v>
      </c>
    </row>
    <row r="28" spans="1:17" ht="32.25" customHeight="1" thickBot="1" x14ac:dyDescent="0.3">
      <c r="A28" s="198" t="s">
        <v>39</v>
      </c>
      <c r="B28" s="199"/>
      <c r="C28" s="199"/>
      <c r="D28" s="29">
        <f t="shared" ref="D28:M28" si="11">SUM(D6:D27)</f>
        <v>27</v>
      </c>
      <c r="E28" s="29">
        <f t="shared" si="11"/>
        <v>918</v>
      </c>
      <c r="F28" s="29">
        <f t="shared" si="11"/>
        <v>29</v>
      </c>
      <c r="G28" s="29">
        <f t="shared" si="11"/>
        <v>986</v>
      </c>
      <c r="H28" s="29">
        <f t="shared" si="11"/>
        <v>31</v>
      </c>
      <c r="I28" s="29">
        <f t="shared" si="11"/>
        <v>1054</v>
      </c>
      <c r="J28" s="29">
        <f t="shared" si="11"/>
        <v>32</v>
      </c>
      <c r="K28" s="29">
        <f t="shared" si="11"/>
        <v>1088</v>
      </c>
      <c r="L28" s="29">
        <f t="shared" si="11"/>
        <v>33</v>
      </c>
      <c r="M28" s="29">
        <f t="shared" si="11"/>
        <v>1122</v>
      </c>
      <c r="N28" s="82">
        <f t="shared" si="9"/>
        <v>152</v>
      </c>
      <c r="O28" s="30">
        <f>SUM(O6:O27)</f>
        <v>5168</v>
      </c>
    </row>
    <row r="29" spans="1:17" ht="16.5" thickBot="1" x14ac:dyDescent="0.3">
      <c r="A29" s="200" t="s">
        <v>47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</row>
    <row r="30" spans="1:17" ht="109.5" customHeight="1" x14ac:dyDescent="0.25">
      <c r="A30" s="301" t="s">
        <v>43</v>
      </c>
      <c r="B30" s="302"/>
      <c r="C30" s="302"/>
      <c r="D30" s="17">
        <f>D34-D28</f>
        <v>2</v>
      </c>
      <c r="E30" s="18">
        <f t="shared" ref="E30" si="12">D30*34</f>
        <v>68</v>
      </c>
      <c r="F30" s="19">
        <f>F34-F28</f>
        <v>1</v>
      </c>
      <c r="G30" s="18">
        <f>F30*34</f>
        <v>34</v>
      </c>
      <c r="H30" s="19">
        <f>H34-H28</f>
        <v>1</v>
      </c>
      <c r="I30" s="18">
        <f t="shared" ref="I30" si="13">H30*34</f>
        <v>34</v>
      </c>
      <c r="J30" s="19">
        <f>J34-J28</f>
        <v>1</v>
      </c>
      <c r="K30" s="18">
        <f t="shared" ref="K30" si="14">J30*34</f>
        <v>34</v>
      </c>
      <c r="L30" s="19">
        <f>L34-L28</f>
        <v>0</v>
      </c>
      <c r="M30" s="18">
        <f t="shared" ref="M30" si="15">L30*34</f>
        <v>0</v>
      </c>
      <c r="N30" s="18">
        <f>SUM(D30,F30,H30,J30,L30)</f>
        <v>5</v>
      </c>
      <c r="O30" s="20">
        <f>SUM(E30,G30,I30,K30,M30)</f>
        <v>170</v>
      </c>
    </row>
    <row r="31" spans="1:17" ht="23.25" x14ac:dyDescent="0.25">
      <c r="A31" s="204" t="s">
        <v>40</v>
      </c>
      <c r="B31" s="205"/>
      <c r="C31" s="205"/>
      <c r="D31" s="12">
        <f t="shared" ref="D31:O31" si="16">SUM(D30:D30)</f>
        <v>2</v>
      </c>
      <c r="E31" s="12">
        <f t="shared" si="16"/>
        <v>68</v>
      </c>
      <c r="F31" s="12">
        <f t="shared" si="16"/>
        <v>1</v>
      </c>
      <c r="G31" s="12">
        <f t="shared" si="16"/>
        <v>34</v>
      </c>
      <c r="H31" s="12">
        <f t="shared" si="16"/>
        <v>1</v>
      </c>
      <c r="I31" s="12">
        <f t="shared" si="16"/>
        <v>34</v>
      </c>
      <c r="J31" s="12">
        <f t="shared" si="16"/>
        <v>1</v>
      </c>
      <c r="K31" s="12">
        <f t="shared" si="16"/>
        <v>34</v>
      </c>
      <c r="L31" s="12">
        <f t="shared" si="16"/>
        <v>0</v>
      </c>
      <c r="M31" s="12">
        <f t="shared" si="16"/>
        <v>0</v>
      </c>
      <c r="N31" s="12">
        <f t="shared" ref="N31:N34" si="17">SUM(D31,F31,H31,J31,L31)</f>
        <v>5</v>
      </c>
      <c r="O31" s="21">
        <f t="shared" si="16"/>
        <v>170</v>
      </c>
    </row>
    <row r="32" spans="1:17" ht="23.25" x14ac:dyDescent="0.25">
      <c r="A32" s="196" t="s">
        <v>49</v>
      </c>
      <c r="B32" s="197"/>
      <c r="C32" s="197"/>
      <c r="D32" s="12">
        <f t="shared" ref="D32:O32" si="18">SUM(D31,D28)</f>
        <v>29</v>
      </c>
      <c r="E32" s="12">
        <f t="shared" si="18"/>
        <v>986</v>
      </c>
      <c r="F32" s="12">
        <f t="shared" si="18"/>
        <v>30</v>
      </c>
      <c r="G32" s="12">
        <f t="shared" si="18"/>
        <v>1020</v>
      </c>
      <c r="H32" s="12">
        <f t="shared" si="18"/>
        <v>32</v>
      </c>
      <c r="I32" s="12">
        <f t="shared" si="18"/>
        <v>1088</v>
      </c>
      <c r="J32" s="12">
        <f t="shared" si="18"/>
        <v>33</v>
      </c>
      <c r="K32" s="12">
        <f t="shared" si="18"/>
        <v>1122</v>
      </c>
      <c r="L32" s="12">
        <f t="shared" si="18"/>
        <v>33</v>
      </c>
      <c r="M32" s="12">
        <f t="shared" si="18"/>
        <v>1122</v>
      </c>
      <c r="N32" s="12">
        <f t="shared" si="17"/>
        <v>157</v>
      </c>
      <c r="O32" s="21">
        <f t="shared" si="18"/>
        <v>5338</v>
      </c>
      <c r="Q32" s="251" t="s">
        <v>105</v>
      </c>
    </row>
    <row r="33" spans="1:17" ht="23.25" customHeight="1" x14ac:dyDescent="0.25">
      <c r="A33" s="261" t="s">
        <v>100</v>
      </c>
      <c r="B33" s="262"/>
      <c r="C33" s="262"/>
      <c r="D33" s="303">
        <v>34</v>
      </c>
      <c r="E33" s="303"/>
      <c r="F33" s="303">
        <v>34</v>
      </c>
      <c r="G33" s="303"/>
      <c r="H33" s="303">
        <v>34</v>
      </c>
      <c r="I33" s="303"/>
      <c r="J33" s="303">
        <v>34</v>
      </c>
      <c r="K33" s="303"/>
      <c r="L33" s="303">
        <v>34</v>
      </c>
      <c r="M33" s="303"/>
      <c r="N33" s="303">
        <f>L33+J33+H33+F33+D33</f>
        <v>170</v>
      </c>
      <c r="O33" s="304"/>
      <c r="Q33" s="251"/>
    </row>
    <row r="34" spans="1:17" ht="49.5" customHeight="1" thickBot="1" x14ac:dyDescent="0.3">
      <c r="A34" s="257" t="s">
        <v>44</v>
      </c>
      <c r="B34" s="258"/>
      <c r="C34" s="258"/>
      <c r="D34" s="52">
        <v>29</v>
      </c>
      <c r="E34" s="52">
        <f>D34*34</f>
        <v>986</v>
      </c>
      <c r="F34" s="52">
        <v>30</v>
      </c>
      <c r="G34" s="52">
        <f>F34*34</f>
        <v>1020</v>
      </c>
      <c r="H34" s="52">
        <v>32</v>
      </c>
      <c r="I34" s="52">
        <f>H34*34</f>
        <v>1088</v>
      </c>
      <c r="J34" s="52">
        <v>33</v>
      </c>
      <c r="K34" s="52">
        <f>J34*34</f>
        <v>1122</v>
      </c>
      <c r="L34" s="52">
        <v>33</v>
      </c>
      <c r="M34" s="52">
        <f>L34*34</f>
        <v>1122</v>
      </c>
      <c r="N34" s="52">
        <f t="shared" si="17"/>
        <v>157</v>
      </c>
      <c r="O34" s="53">
        <f>SUM(M34,K34,I34,G34,E34)</f>
        <v>5338</v>
      </c>
      <c r="P34" s="118">
        <f>O34/O43</f>
        <v>0.75845410628019327</v>
      </c>
      <c r="Q34" s="110">
        <v>5549</v>
      </c>
    </row>
    <row r="35" spans="1:17" ht="16.5" thickBot="1" x14ac:dyDescent="0.3">
      <c r="A35" s="214" t="s">
        <v>37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</row>
    <row r="36" spans="1:17" ht="15.75" x14ac:dyDescent="0.25">
      <c r="A36" s="215" t="s">
        <v>87</v>
      </c>
      <c r="B36" s="223" t="s">
        <v>56</v>
      </c>
      <c r="C36" s="224"/>
      <c r="D36" s="286" t="s">
        <v>1</v>
      </c>
      <c r="E36" s="286"/>
      <c r="F36" s="286"/>
      <c r="G36" s="286"/>
      <c r="H36" s="286"/>
      <c r="I36" s="286"/>
      <c r="J36" s="286"/>
      <c r="K36" s="286"/>
      <c r="L36" s="286"/>
      <c r="M36" s="286"/>
      <c r="N36" s="78"/>
      <c r="O36" s="219" t="s">
        <v>42</v>
      </c>
    </row>
    <row r="37" spans="1:17" ht="80.25" customHeight="1" x14ac:dyDescent="0.25">
      <c r="A37" s="216"/>
      <c r="B37" s="225"/>
      <c r="C37" s="226"/>
      <c r="D37" s="289" t="s">
        <v>3</v>
      </c>
      <c r="E37" s="289"/>
      <c r="F37" s="289" t="s">
        <v>4</v>
      </c>
      <c r="G37" s="289"/>
      <c r="H37" s="289" t="s">
        <v>5</v>
      </c>
      <c r="I37" s="289"/>
      <c r="J37" s="289" t="s">
        <v>6</v>
      </c>
      <c r="K37" s="289"/>
      <c r="L37" s="289" t="s">
        <v>7</v>
      </c>
      <c r="M37" s="289"/>
      <c r="N37" s="84"/>
      <c r="O37" s="220"/>
    </row>
    <row r="38" spans="1:17" ht="78.75" x14ac:dyDescent="0.25">
      <c r="A38" s="115" t="s">
        <v>59</v>
      </c>
      <c r="B38" s="267" t="s">
        <v>51</v>
      </c>
      <c r="C38" s="294"/>
      <c r="D38" s="247">
        <v>10</v>
      </c>
      <c r="E38" s="247">
        <v>340</v>
      </c>
      <c r="F38" s="247">
        <v>10</v>
      </c>
      <c r="G38" s="247">
        <v>340</v>
      </c>
      <c r="H38" s="247">
        <v>10</v>
      </c>
      <c r="I38" s="247">
        <v>340</v>
      </c>
      <c r="J38" s="247">
        <v>10</v>
      </c>
      <c r="K38" s="247">
        <v>340</v>
      </c>
      <c r="L38" s="247">
        <v>10</v>
      </c>
      <c r="M38" s="247">
        <v>340</v>
      </c>
      <c r="N38" s="247">
        <f>SUM(D38,F38,H38,J38,L38)</f>
        <v>50</v>
      </c>
      <c r="O38" s="291">
        <f>SUM(M38,K38,I38,G38,E38)</f>
        <v>1700</v>
      </c>
    </row>
    <row r="39" spans="1:17" ht="47.25" x14ac:dyDescent="0.25">
      <c r="A39" s="115" t="s">
        <v>48</v>
      </c>
      <c r="B39" s="295"/>
      <c r="C39" s="296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2"/>
    </row>
    <row r="40" spans="1:17" ht="63" x14ac:dyDescent="0.25">
      <c r="A40" s="115" t="s">
        <v>50</v>
      </c>
      <c r="B40" s="295"/>
      <c r="C40" s="296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2"/>
    </row>
    <row r="41" spans="1:17" ht="75.75" thickBot="1" x14ac:dyDescent="0.3">
      <c r="A41" s="116" t="s">
        <v>57</v>
      </c>
      <c r="B41" s="297"/>
      <c r="C41" s="298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293"/>
      <c r="P41" s="118">
        <f>O38/O43</f>
        <v>0.24154589371980675</v>
      </c>
    </row>
    <row r="43" spans="1:17" x14ac:dyDescent="0.25">
      <c r="N43" s="111" t="s">
        <v>106</v>
      </c>
      <c r="O43" s="119">
        <f>O38+O34</f>
        <v>7038</v>
      </c>
    </row>
  </sheetData>
  <mergeCells count="80">
    <mergeCell ref="A1:O1"/>
    <mergeCell ref="A2:O2"/>
    <mergeCell ref="A3:A4"/>
    <mergeCell ref="B3:B4"/>
    <mergeCell ref="D3:M3"/>
    <mergeCell ref="N3:O4"/>
    <mergeCell ref="D4:E4"/>
    <mergeCell ref="F4:G4"/>
    <mergeCell ref="H4:I4"/>
    <mergeCell ref="J4:K4"/>
    <mergeCell ref="L4:M4"/>
    <mergeCell ref="A6:A7"/>
    <mergeCell ref="A10:A11"/>
    <mergeCell ref="A12:A15"/>
    <mergeCell ref="B12:B14"/>
    <mergeCell ref="D12:D14"/>
    <mergeCell ref="L8:L9"/>
    <mergeCell ref="A30:C30"/>
    <mergeCell ref="A20:A22"/>
    <mergeCell ref="A23:A24"/>
    <mergeCell ref="A26:A27"/>
    <mergeCell ref="A28:C28"/>
    <mergeCell ref="A29:O29"/>
    <mergeCell ref="M8:M9"/>
    <mergeCell ref="N8:N9"/>
    <mergeCell ref="O8:O9"/>
    <mergeCell ref="O12:O14"/>
    <mergeCell ref="A16:A19"/>
    <mergeCell ref="B16:B17"/>
    <mergeCell ref="F16:F17"/>
    <mergeCell ref="H16:H17"/>
    <mergeCell ref="J16:J17"/>
    <mergeCell ref="L16:L17"/>
    <mergeCell ref="O16:O17"/>
    <mergeCell ref="E12:E14"/>
    <mergeCell ref="F12:F14"/>
    <mergeCell ref="G12:G14"/>
    <mergeCell ref="A36:A37"/>
    <mergeCell ref="B36:C37"/>
    <mergeCell ref="D36:M36"/>
    <mergeCell ref="O36:O37"/>
    <mergeCell ref="D37:E37"/>
    <mergeCell ref="A31:C31"/>
    <mergeCell ref="A32:C32"/>
    <mergeCell ref="A33:C33"/>
    <mergeCell ref="A34:C34"/>
    <mergeCell ref="A35:O35"/>
    <mergeCell ref="D33:E33"/>
    <mergeCell ref="F33:G33"/>
    <mergeCell ref="H33:I33"/>
    <mergeCell ref="J33:K33"/>
    <mergeCell ref="L33:M33"/>
    <mergeCell ref="N33:O33"/>
    <mergeCell ref="B38:C41"/>
    <mergeCell ref="D38:D41"/>
    <mergeCell ref="E38:E41"/>
    <mergeCell ref="F38:F41"/>
    <mergeCell ref="G38:G41"/>
    <mergeCell ref="N38:N41"/>
    <mergeCell ref="F37:G37"/>
    <mergeCell ref="H37:I37"/>
    <mergeCell ref="J37:K37"/>
    <mergeCell ref="L37:M37"/>
    <mergeCell ref="H38:H41"/>
    <mergeCell ref="Q32:Q33"/>
    <mergeCell ref="O38:O41"/>
    <mergeCell ref="A8:A9"/>
    <mergeCell ref="D8:D9"/>
    <mergeCell ref="E8:E9"/>
    <mergeCell ref="F8:F9"/>
    <mergeCell ref="G8:G9"/>
    <mergeCell ref="H8:H9"/>
    <mergeCell ref="I8:I9"/>
    <mergeCell ref="J8:J9"/>
    <mergeCell ref="K8:K9"/>
    <mergeCell ref="I38:I41"/>
    <mergeCell ref="J38:J41"/>
    <mergeCell ref="K38:K41"/>
    <mergeCell ref="L38:L41"/>
    <mergeCell ref="M38:M41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Normal="100" zoomScaleSheetLayoutView="80" workbookViewId="0">
      <selection activeCell="V29" sqref="V29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</cols>
  <sheetData>
    <row r="1" spans="1:15" ht="28.5" customHeight="1" thickBot="1" x14ac:dyDescent="0.3">
      <c r="A1" s="232" t="s">
        <v>111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188" t="s">
        <v>0</v>
      </c>
      <c r="B3" s="189" t="s">
        <v>30</v>
      </c>
      <c r="C3" s="123" t="s">
        <v>36</v>
      </c>
      <c r="D3" s="285" t="s">
        <v>1</v>
      </c>
      <c r="E3" s="285"/>
      <c r="F3" s="285"/>
      <c r="G3" s="285"/>
      <c r="H3" s="285"/>
      <c r="I3" s="285"/>
      <c r="J3" s="285"/>
      <c r="K3" s="285"/>
      <c r="L3" s="285"/>
      <c r="M3" s="285"/>
      <c r="N3" s="192" t="s">
        <v>42</v>
      </c>
      <c r="O3" s="193"/>
    </row>
    <row r="4" spans="1:15" ht="15.75" x14ac:dyDescent="0.25">
      <c r="A4" s="188"/>
      <c r="B4" s="189"/>
      <c r="C4" s="124" t="s">
        <v>2</v>
      </c>
      <c r="D4" s="279" t="s">
        <v>3</v>
      </c>
      <c r="E4" s="279"/>
      <c r="F4" s="279" t="s">
        <v>4</v>
      </c>
      <c r="G4" s="279"/>
      <c r="H4" s="279" t="s">
        <v>5</v>
      </c>
      <c r="I4" s="279"/>
      <c r="J4" s="279" t="s">
        <v>6</v>
      </c>
      <c r="K4" s="279"/>
      <c r="L4" s="279" t="s">
        <v>7</v>
      </c>
      <c r="M4" s="279"/>
      <c r="N4" s="194"/>
      <c r="O4" s="195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183" t="s">
        <v>8</v>
      </c>
      <c r="B6" s="128" t="s">
        <v>9</v>
      </c>
      <c r="C6" s="129"/>
      <c r="D6" s="62">
        <v>5</v>
      </c>
      <c r="E6" s="15">
        <f>D6*34</f>
        <v>170</v>
      </c>
      <c r="F6" s="62">
        <v>6</v>
      </c>
      <c r="G6" s="15">
        <f>F6*34</f>
        <v>204</v>
      </c>
      <c r="H6" s="64">
        <v>4</v>
      </c>
      <c r="I6" s="15">
        <f>H6*34</f>
        <v>136</v>
      </c>
      <c r="J6" s="64">
        <v>3</v>
      </c>
      <c r="K6" s="15">
        <f>J6*34</f>
        <v>102</v>
      </c>
      <c r="L6" s="64">
        <v>3</v>
      </c>
      <c r="M6" s="15">
        <f>L6*34</f>
        <v>102</v>
      </c>
      <c r="N6" s="70">
        <f>SUM(L6,J6,H6,F6,D6)</f>
        <v>21</v>
      </c>
      <c r="O6" s="63">
        <f>SUM(M6,K6,I6,G6,E6)</f>
        <v>714</v>
      </c>
    </row>
    <row r="7" spans="1:15" ht="15.75" x14ac:dyDescent="0.25">
      <c r="A7" s="183"/>
      <c r="B7" s="128" t="s">
        <v>10</v>
      </c>
      <c r="C7" s="129"/>
      <c r="D7" s="64">
        <v>3</v>
      </c>
      <c r="E7" s="15">
        <f>D7*34</f>
        <v>102</v>
      </c>
      <c r="F7" s="64">
        <v>3</v>
      </c>
      <c r="G7" s="15">
        <f>F7*34</f>
        <v>102</v>
      </c>
      <c r="H7" s="64">
        <v>2</v>
      </c>
      <c r="I7" s="15">
        <f t="shared" ref="I7:I24" si="0">H7*34</f>
        <v>68</v>
      </c>
      <c r="J7" s="64">
        <v>2</v>
      </c>
      <c r="K7" s="15">
        <f t="shared" ref="K7:K25" si="1">J7*34</f>
        <v>68</v>
      </c>
      <c r="L7" s="64">
        <v>3</v>
      </c>
      <c r="M7" s="15">
        <f t="shared" ref="M7:M25" si="2">L7*34</f>
        <v>102</v>
      </c>
      <c r="N7" s="70">
        <f t="shared" ref="N7:N26" si="3">SUM(L7,J7,H7,F7,D7)</f>
        <v>13</v>
      </c>
      <c r="O7" s="63">
        <f>SUM(M7,K7,I7,G7,E7)</f>
        <v>442</v>
      </c>
    </row>
    <row r="8" spans="1:15" ht="15.75" x14ac:dyDescent="0.25">
      <c r="A8" s="280" t="s">
        <v>31</v>
      </c>
      <c r="B8" s="104" t="s">
        <v>11</v>
      </c>
      <c r="C8" s="129"/>
      <c r="D8" s="62">
        <v>3</v>
      </c>
      <c r="E8" s="15">
        <f t="shared" ref="E8:E24" si="4">D8*34</f>
        <v>102</v>
      </c>
      <c r="F8" s="62">
        <v>3</v>
      </c>
      <c r="G8" s="15">
        <f t="shared" ref="G8:G24" si="5">F8*34</f>
        <v>102</v>
      </c>
      <c r="H8" s="62">
        <v>3</v>
      </c>
      <c r="I8" s="15">
        <f t="shared" ref="I8" si="6">H8*34</f>
        <v>102</v>
      </c>
      <c r="J8" s="62">
        <v>3</v>
      </c>
      <c r="K8" s="15">
        <f t="shared" ref="K8" si="7">J8*34</f>
        <v>102</v>
      </c>
      <c r="L8" s="62">
        <v>3</v>
      </c>
      <c r="M8" s="15">
        <f t="shared" ref="M8" si="8">L8*34</f>
        <v>102</v>
      </c>
      <c r="N8" s="70">
        <f t="shared" si="3"/>
        <v>15</v>
      </c>
      <c r="O8" s="63">
        <f>SUM(E8,G8,I8,K8,M8)</f>
        <v>510</v>
      </c>
    </row>
    <row r="9" spans="1:15" ht="15.75" x14ac:dyDescent="0.25">
      <c r="A9" s="281"/>
      <c r="B9" s="104" t="s">
        <v>86</v>
      </c>
      <c r="C9" s="132"/>
      <c r="D9" s="67">
        <v>0</v>
      </c>
      <c r="E9" s="15">
        <f t="shared" si="4"/>
        <v>0</v>
      </c>
      <c r="F9" s="67">
        <v>0</v>
      </c>
      <c r="G9" s="15">
        <f t="shared" si="5"/>
        <v>0</v>
      </c>
      <c r="H9" s="67">
        <v>0</v>
      </c>
      <c r="I9" s="15">
        <f t="shared" si="0"/>
        <v>0</v>
      </c>
      <c r="J9" s="67">
        <v>0</v>
      </c>
      <c r="K9" s="15">
        <f t="shared" si="1"/>
        <v>0</v>
      </c>
      <c r="L9" s="67">
        <v>0</v>
      </c>
      <c r="M9" s="15">
        <f t="shared" si="2"/>
        <v>0</v>
      </c>
      <c r="N9" s="70">
        <f t="shared" si="3"/>
        <v>0</v>
      </c>
      <c r="O9" s="63">
        <f>SUM(E9,G9,I9,K9,M9)</f>
        <v>0</v>
      </c>
    </row>
    <row r="10" spans="1:15" ht="15.75" x14ac:dyDescent="0.25">
      <c r="A10" s="183" t="s">
        <v>38</v>
      </c>
      <c r="B10" s="278" t="s">
        <v>12</v>
      </c>
      <c r="C10" s="104" t="s">
        <v>13</v>
      </c>
      <c r="D10" s="276">
        <v>5</v>
      </c>
      <c r="E10" s="277">
        <f>5*34</f>
        <v>170</v>
      </c>
      <c r="F10" s="276">
        <v>5</v>
      </c>
      <c r="G10" s="277">
        <f>5*34</f>
        <v>170</v>
      </c>
      <c r="H10" s="62">
        <v>3</v>
      </c>
      <c r="I10" s="15">
        <f t="shared" si="0"/>
        <v>102</v>
      </c>
      <c r="J10" s="62">
        <v>3</v>
      </c>
      <c r="K10" s="15">
        <f t="shared" si="1"/>
        <v>102</v>
      </c>
      <c r="L10" s="62">
        <v>3</v>
      </c>
      <c r="M10" s="15">
        <f>L10*34</f>
        <v>102</v>
      </c>
      <c r="N10" s="70">
        <f t="shared" si="3"/>
        <v>19</v>
      </c>
      <c r="O10" s="274">
        <f>SUM(M10:M12,K10:K12,I10:I12,G10,E10)</f>
        <v>952</v>
      </c>
    </row>
    <row r="11" spans="1:15" ht="15.75" x14ac:dyDescent="0.25">
      <c r="A11" s="183"/>
      <c r="B11" s="278"/>
      <c r="C11" s="104" t="s">
        <v>14</v>
      </c>
      <c r="D11" s="276"/>
      <c r="E11" s="277"/>
      <c r="F11" s="276"/>
      <c r="G11" s="277"/>
      <c r="H11" s="62">
        <v>2</v>
      </c>
      <c r="I11" s="15">
        <f t="shared" si="0"/>
        <v>68</v>
      </c>
      <c r="J11" s="62">
        <v>2</v>
      </c>
      <c r="K11" s="15">
        <f t="shared" si="1"/>
        <v>68</v>
      </c>
      <c r="L11" s="62">
        <v>2</v>
      </c>
      <c r="M11" s="15">
        <f>L11*34</f>
        <v>68</v>
      </c>
      <c r="N11" s="70">
        <f t="shared" si="3"/>
        <v>6</v>
      </c>
      <c r="O11" s="274"/>
    </row>
    <row r="12" spans="1:15" ht="15.75" x14ac:dyDescent="0.25">
      <c r="A12" s="183"/>
      <c r="B12" s="278"/>
      <c r="C12" s="104" t="s">
        <v>15</v>
      </c>
      <c r="D12" s="276"/>
      <c r="E12" s="277"/>
      <c r="F12" s="276"/>
      <c r="G12" s="277"/>
      <c r="H12" s="62">
        <v>1</v>
      </c>
      <c r="I12" s="15">
        <f t="shared" si="0"/>
        <v>34</v>
      </c>
      <c r="J12" s="62">
        <v>1</v>
      </c>
      <c r="K12" s="15">
        <f t="shared" si="1"/>
        <v>34</v>
      </c>
      <c r="L12" s="62">
        <v>1</v>
      </c>
      <c r="M12" s="15">
        <f>L12*34</f>
        <v>34</v>
      </c>
      <c r="N12" s="70">
        <f t="shared" si="3"/>
        <v>3</v>
      </c>
      <c r="O12" s="274"/>
    </row>
    <row r="13" spans="1:15" ht="15.75" x14ac:dyDescent="0.25">
      <c r="A13" s="183"/>
      <c r="B13" s="128" t="s">
        <v>16</v>
      </c>
      <c r="C13" s="129"/>
      <c r="D13" s="5"/>
      <c r="E13" s="6"/>
      <c r="F13" s="5"/>
      <c r="G13" s="6"/>
      <c r="H13" s="64">
        <v>1</v>
      </c>
      <c r="I13" s="15">
        <f t="shared" si="0"/>
        <v>34</v>
      </c>
      <c r="J13" s="64">
        <v>1</v>
      </c>
      <c r="K13" s="15">
        <f t="shared" si="1"/>
        <v>34</v>
      </c>
      <c r="L13" s="64">
        <v>1</v>
      </c>
      <c r="M13" s="15">
        <f t="shared" si="2"/>
        <v>34</v>
      </c>
      <c r="N13" s="70">
        <f t="shared" si="3"/>
        <v>3</v>
      </c>
      <c r="O13" s="63">
        <f>SUM(E13,G13,I13,K13,M13)</f>
        <v>102</v>
      </c>
    </row>
    <row r="14" spans="1:15" ht="15.75" customHeight="1" x14ac:dyDescent="0.25">
      <c r="A14" s="183" t="s">
        <v>17</v>
      </c>
      <c r="B14" s="290" t="s">
        <v>18</v>
      </c>
      <c r="C14" s="129" t="s">
        <v>32</v>
      </c>
      <c r="D14" s="5"/>
      <c r="E14" s="6"/>
      <c r="F14" s="275">
        <v>2</v>
      </c>
      <c r="G14" s="15">
        <v>45</v>
      </c>
      <c r="H14" s="275">
        <v>2</v>
      </c>
      <c r="I14" s="15">
        <v>45</v>
      </c>
      <c r="J14" s="275">
        <v>2</v>
      </c>
      <c r="K14" s="15">
        <v>45</v>
      </c>
      <c r="L14" s="275">
        <v>2</v>
      </c>
      <c r="M14" s="15">
        <v>45</v>
      </c>
      <c r="N14" s="79">
        <f t="shared" si="3"/>
        <v>8</v>
      </c>
      <c r="O14" s="249">
        <f>SUM(M14:M15,K14:K15,I14:I15,G14:G15,E15)</f>
        <v>340</v>
      </c>
    </row>
    <row r="15" spans="1:15" ht="15.75" x14ac:dyDescent="0.25">
      <c r="A15" s="183"/>
      <c r="B15" s="290"/>
      <c r="C15" s="129" t="s">
        <v>33</v>
      </c>
      <c r="D15" s="64">
        <v>2</v>
      </c>
      <c r="E15" s="15">
        <f t="shared" si="4"/>
        <v>68</v>
      </c>
      <c r="F15" s="275"/>
      <c r="G15" s="15">
        <v>23</v>
      </c>
      <c r="H15" s="275"/>
      <c r="I15" s="15">
        <v>23</v>
      </c>
      <c r="J15" s="275"/>
      <c r="K15" s="15">
        <v>23</v>
      </c>
      <c r="L15" s="275"/>
      <c r="M15" s="15">
        <v>23</v>
      </c>
      <c r="N15" s="80">
        <f t="shared" si="3"/>
        <v>2</v>
      </c>
      <c r="O15" s="250"/>
    </row>
    <row r="16" spans="1:15" ht="15.75" x14ac:dyDescent="0.25">
      <c r="A16" s="183"/>
      <c r="B16" s="129" t="s">
        <v>19</v>
      </c>
      <c r="C16" s="129"/>
      <c r="D16" s="5"/>
      <c r="E16" s="6"/>
      <c r="F16" s="64">
        <v>1</v>
      </c>
      <c r="G16" s="15">
        <f t="shared" si="5"/>
        <v>34</v>
      </c>
      <c r="H16" s="64">
        <v>1</v>
      </c>
      <c r="I16" s="15">
        <f t="shared" si="0"/>
        <v>34</v>
      </c>
      <c r="J16" s="64">
        <v>1</v>
      </c>
      <c r="K16" s="15">
        <f t="shared" si="1"/>
        <v>34</v>
      </c>
      <c r="L16" s="64">
        <v>1</v>
      </c>
      <c r="M16" s="15">
        <f t="shared" si="2"/>
        <v>34</v>
      </c>
      <c r="N16" s="70">
        <f t="shared" si="3"/>
        <v>4</v>
      </c>
      <c r="O16" s="63">
        <f t="shared" ref="O16:O25" si="9">SUM(E16,G16,I16,K16,M16)</f>
        <v>136</v>
      </c>
    </row>
    <row r="17" spans="1:17" ht="15.75" x14ac:dyDescent="0.25">
      <c r="A17" s="183"/>
      <c r="B17" s="129" t="s">
        <v>20</v>
      </c>
      <c r="C17" s="129"/>
      <c r="D17" s="64">
        <v>1</v>
      </c>
      <c r="E17" s="15">
        <f t="shared" si="4"/>
        <v>34</v>
      </c>
      <c r="F17" s="64">
        <v>1</v>
      </c>
      <c r="G17" s="15">
        <f t="shared" si="5"/>
        <v>34</v>
      </c>
      <c r="H17" s="64">
        <v>2</v>
      </c>
      <c r="I17" s="15">
        <f t="shared" si="0"/>
        <v>68</v>
      </c>
      <c r="J17" s="64">
        <v>2</v>
      </c>
      <c r="K17" s="15">
        <f t="shared" si="1"/>
        <v>68</v>
      </c>
      <c r="L17" s="64">
        <v>2</v>
      </c>
      <c r="M17" s="15">
        <f t="shared" si="2"/>
        <v>68</v>
      </c>
      <c r="N17" s="70">
        <f t="shared" si="3"/>
        <v>8</v>
      </c>
      <c r="O17" s="63">
        <f t="shared" si="9"/>
        <v>272</v>
      </c>
    </row>
    <row r="18" spans="1:17" ht="15.75" x14ac:dyDescent="0.25">
      <c r="A18" s="183" t="s">
        <v>21</v>
      </c>
      <c r="B18" s="129" t="s">
        <v>22</v>
      </c>
      <c r="C18" s="129"/>
      <c r="D18" s="5"/>
      <c r="E18" s="6"/>
      <c r="F18" s="5"/>
      <c r="G18" s="6"/>
      <c r="H18" s="64">
        <v>2</v>
      </c>
      <c r="I18" s="15">
        <f t="shared" si="0"/>
        <v>68</v>
      </c>
      <c r="J18" s="64">
        <v>2</v>
      </c>
      <c r="K18" s="15">
        <f t="shared" si="1"/>
        <v>68</v>
      </c>
      <c r="L18" s="64">
        <v>3</v>
      </c>
      <c r="M18" s="15">
        <f t="shared" si="2"/>
        <v>102</v>
      </c>
      <c r="N18" s="70">
        <f t="shared" si="3"/>
        <v>7</v>
      </c>
      <c r="O18" s="63">
        <f t="shared" si="9"/>
        <v>238</v>
      </c>
    </row>
    <row r="19" spans="1:17" ht="15.75" x14ac:dyDescent="0.25">
      <c r="A19" s="183"/>
      <c r="B19" s="129" t="s">
        <v>23</v>
      </c>
      <c r="C19" s="129"/>
      <c r="D19" s="5"/>
      <c r="E19" s="6"/>
      <c r="F19" s="5"/>
      <c r="G19" s="6"/>
      <c r="H19" s="5"/>
      <c r="I19" s="6"/>
      <c r="J19" s="64">
        <v>2</v>
      </c>
      <c r="K19" s="15">
        <f t="shared" si="1"/>
        <v>68</v>
      </c>
      <c r="L19" s="64">
        <v>2</v>
      </c>
      <c r="M19" s="15">
        <f t="shared" si="2"/>
        <v>68</v>
      </c>
      <c r="N19" s="70">
        <f t="shared" si="3"/>
        <v>4</v>
      </c>
      <c r="O19" s="63">
        <f t="shared" si="9"/>
        <v>136</v>
      </c>
    </row>
    <row r="20" spans="1:17" ht="15.75" x14ac:dyDescent="0.25">
      <c r="A20" s="183"/>
      <c r="B20" s="132" t="s">
        <v>24</v>
      </c>
      <c r="C20" s="132"/>
      <c r="D20" s="62">
        <v>1</v>
      </c>
      <c r="E20" s="15">
        <f t="shared" si="4"/>
        <v>34</v>
      </c>
      <c r="F20" s="92">
        <v>1</v>
      </c>
      <c r="G20" s="15">
        <f t="shared" si="5"/>
        <v>34</v>
      </c>
      <c r="H20" s="92">
        <v>1</v>
      </c>
      <c r="I20" s="15">
        <f t="shared" si="0"/>
        <v>34</v>
      </c>
      <c r="J20" s="92">
        <v>2</v>
      </c>
      <c r="K20" s="15">
        <f t="shared" si="1"/>
        <v>68</v>
      </c>
      <c r="L20" s="92">
        <v>2</v>
      </c>
      <c r="M20" s="15">
        <f t="shared" si="2"/>
        <v>68</v>
      </c>
      <c r="N20" s="70">
        <f t="shared" si="3"/>
        <v>7</v>
      </c>
      <c r="O20" s="63">
        <f t="shared" si="9"/>
        <v>238</v>
      </c>
    </row>
    <row r="21" spans="1:17" ht="15.75" x14ac:dyDescent="0.25">
      <c r="A21" s="183" t="s">
        <v>25</v>
      </c>
      <c r="B21" s="135" t="s">
        <v>26</v>
      </c>
      <c r="C21" s="135"/>
      <c r="D21" s="66">
        <v>1</v>
      </c>
      <c r="E21" s="15">
        <f t="shared" si="4"/>
        <v>34</v>
      </c>
      <c r="F21" s="64">
        <v>1</v>
      </c>
      <c r="G21" s="15">
        <f t="shared" si="5"/>
        <v>34</v>
      </c>
      <c r="H21" s="64">
        <v>1</v>
      </c>
      <c r="I21" s="15">
        <f t="shared" si="0"/>
        <v>34</v>
      </c>
      <c r="J21" s="5"/>
      <c r="K21" s="6"/>
      <c r="L21" s="5"/>
      <c r="M21" s="6"/>
      <c r="N21" s="81">
        <f t="shared" si="3"/>
        <v>3</v>
      </c>
      <c r="O21" s="63">
        <f t="shared" si="9"/>
        <v>102</v>
      </c>
    </row>
    <row r="22" spans="1:17" ht="15.75" x14ac:dyDescent="0.25">
      <c r="A22" s="183"/>
      <c r="B22" s="129" t="s">
        <v>27</v>
      </c>
      <c r="C22" s="129"/>
      <c r="D22" s="64">
        <v>1</v>
      </c>
      <c r="E22" s="15">
        <f t="shared" si="4"/>
        <v>34</v>
      </c>
      <c r="F22" s="64">
        <v>1</v>
      </c>
      <c r="G22" s="15">
        <f t="shared" si="5"/>
        <v>34</v>
      </c>
      <c r="H22" s="64">
        <v>1</v>
      </c>
      <c r="I22" s="15">
        <f t="shared" si="0"/>
        <v>34</v>
      </c>
      <c r="J22" s="64">
        <v>1</v>
      </c>
      <c r="K22" s="15">
        <f t="shared" si="1"/>
        <v>34</v>
      </c>
      <c r="L22" s="5"/>
      <c r="M22" s="6"/>
      <c r="N22" s="81">
        <f t="shared" si="3"/>
        <v>4</v>
      </c>
      <c r="O22" s="63">
        <f t="shared" si="9"/>
        <v>136</v>
      </c>
    </row>
    <row r="23" spans="1:17" ht="15.75" x14ac:dyDescent="0.25">
      <c r="A23" s="100" t="s">
        <v>28</v>
      </c>
      <c r="B23" s="129" t="s">
        <v>28</v>
      </c>
      <c r="C23" s="129"/>
      <c r="D23" s="64">
        <v>2</v>
      </c>
      <c r="E23" s="15">
        <f t="shared" si="4"/>
        <v>68</v>
      </c>
      <c r="F23" s="64">
        <v>2</v>
      </c>
      <c r="G23" s="15">
        <f t="shared" si="5"/>
        <v>68</v>
      </c>
      <c r="H23" s="64">
        <v>2</v>
      </c>
      <c r="I23" s="15">
        <f t="shared" si="0"/>
        <v>68</v>
      </c>
      <c r="J23" s="64">
        <v>1</v>
      </c>
      <c r="K23" s="15">
        <f t="shared" si="1"/>
        <v>34</v>
      </c>
      <c r="L23" s="62">
        <v>1</v>
      </c>
      <c r="M23" s="61">
        <f t="shared" si="2"/>
        <v>34</v>
      </c>
      <c r="N23" s="77">
        <f t="shared" si="3"/>
        <v>8</v>
      </c>
      <c r="O23" s="63">
        <f t="shared" si="9"/>
        <v>272</v>
      </c>
    </row>
    <row r="24" spans="1:17" ht="15.75" x14ac:dyDescent="0.25">
      <c r="A24" s="183" t="s">
        <v>34</v>
      </c>
      <c r="B24" s="132" t="s">
        <v>29</v>
      </c>
      <c r="C24" s="132"/>
      <c r="D24" s="62">
        <v>2</v>
      </c>
      <c r="E24" s="15">
        <f t="shared" si="4"/>
        <v>68</v>
      </c>
      <c r="F24" s="62">
        <v>2</v>
      </c>
      <c r="G24" s="15">
        <f t="shared" si="5"/>
        <v>68</v>
      </c>
      <c r="H24" s="62">
        <v>2</v>
      </c>
      <c r="I24" s="15">
        <f t="shared" si="0"/>
        <v>68</v>
      </c>
      <c r="J24" s="62">
        <v>2</v>
      </c>
      <c r="K24" s="15">
        <f t="shared" si="1"/>
        <v>68</v>
      </c>
      <c r="L24" s="62">
        <v>2</v>
      </c>
      <c r="M24" s="15">
        <f t="shared" si="2"/>
        <v>68</v>
      </c>
      <c r="N24" s="70">
        <f t="shared" si="3"/>
        <v>10</v>
      </c>
      <c r="O24" s="63">
        <f t="shared" si="9"/>
        <v>340</v>
      </c>
    </row>
    <row r="25" spans="1:17" ht="32.25" customHeight="1" x14ac:dyDescent="0.25">
      <c r="A25" s="183"/>
      <c r="B25" s="135" t="s">
        <v>35</v>
      </c>
      <c r="C25" s="129"/>
      <c r="D25" s="5"/>
      <c r="E25" s="6"/>
      <c r="F25" s="5"/>
      <c r="G25" s="6"/>
      <c r="H25" s="5"/>
      <c r="I25" s="6"/>
      <c r="J25" s="64">
        <v>1</v>
      </c>
      <c r="K25" s="15">
        <f t="shared" si="1"/>
        <v>34</v>
      </c>
      <c r="L25" s="64">
        <v>1</v>
      </c>
      <c r="M25" s="15">
        <f t="shared" si="2"/>
        <v>34</v>
      </c>
      <c r="N25" s="70">
        <f t="shared" si="3"/>
        <v>2</v>
      </c>
      <c r="O25" s="63">
        <f t="shared" si="9"/>
        <v>68</v>
      </c>
    </row>
    <row r="26" spans="1:17" ht="32.25" customHeight="1" thickBot="1" x14ac:dyDescent="0.3">
      <c r="A26" s="198" t="s">
        <v>39</v>
      </c>
      <c r="B26" s="199"/>
      <c r="C26" s="199"/>
      <c r="D26" s="29">
        <f t="shared" ref="D26:M26" si="10">SUM(D6:D25)</f>
        <v>26</v>
      </c>
      <c r="E26" s="29">
        <f t="shared" si="10"/>
        <v>884</v>
      </c>
      <c r="F26" s="29">
        <f t="shared" si="10"/>
        <v>28</v>
      </c>
      <c r="G26" s="29">
        <f t="shared" si="10"/>
        <v>952</v>
      </c>
      <c r="H26" s="29">
        <f t="shared" si="10"/>
        <v>30</v>
      </c>
      <c r="I26" s="29">
        <f t="shared" si="10"/>
        <v>1020</v>
      </c>
      <c r="J26" s="29">
        <f t="shared" si="10"/>
        <v>31</v>
      </c>
      <c r="K26" s="29">
        <f t="shared" si="10"/>
        <v>1054</v>
      </c>
      <c r="L26" s="29">
        <f t="shared" si="10"/>
        <v>32</v>
      </c>
      <c r="M26" s="29">
        <f t="shared" si="10"/>
        <v>1088</v>
      </c>
      <c r="N26" s="82">
        <f t="shared" si="3"/>
        <v>147</v>
      </c>
      <c r="O26" s="30">
        <f>SUM(O6:O25)</f>
        <v>4998</v>
      </c>
    </row>
    <row r="27" spans="1:17" ht="16.5" thickBot="1" x14ac:dyDescent="0.3">
      <c r="A27" s="200" t="s">
        <v>47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</row>
    <row r="28" spans="1:17" ht="124.5" customHeight="1" x14ac:dyDescent="0.25">
      <c r="A28" s="259" t="s">
        <v>41</v>
      </c>
      <c r="B28" s="260"/>
      <c r="C28" s="260"/>
      <c r="D28" s="107">
        <v>3</v>
      </c>
      <c r="E28" s="107">
        <f>E31-E26</f>
        <v>102</v>
      </c>
      <c r="F28" s="107">
        <v>2</v>
      </c>
      <c r="G28" s="107">
        <f>G31-G26</f>
        <v>68</v>
      </c>
      <c r="H28" s="107">
        <v>3</v>
      </c>
      <c r="I28" s="107">
        <f>I31-I26</f>
        <v>102</v>
      </c>
      <c r="J28" s="107">
        <v>4</v>
      </c>
      <c r="K28" s="107">
        <f>K31-K26</f>
        <v>136</v>
      </c>
      <c r="L28" s="107">
        <v>4</v>
      </c>
      <c r="M28" s="107">
        <f>L28*34</f>
        <v>136</v>
      </c>
      <c r="N28" s="107">
        <f t="shared" ref="N28:N31" si="11">SUM(D28,F28,H28,J28,L28)</f>
        <v>16</v>
      </c>
      <c r="O28" s="142">
        <f>M28+K28+I28+G28+E28</f>
        <v>544</v>
      </c>
    </row>
    <row r="29" spans="1:17" ht="37.5" customHeight="1" x14ac:dyDescent="0.25">
      <c r="A29" s="204" t="s">
        <v>40</v>
      </c>
      <c r="B29" s="205"/>
      <c r="C29" s="205"/>
      <c r="D29" s="23">
        <f>D28</f>
        <v>3</v>
      </c>
      <c r="E29" s="23">
        <f>E28</f>
        <v>102</v>
      </c>
      <c r="F29" s="23">
        <f>F28</f>
        <v>2</v>
      </c>
      <c r="G29" s="23">
        <f>G28</f>
        <v>68</v>
      </c>
      <c r="H29" s="23">
        <f>H28</f>
        <v>3</v>
      </c>
      <c r="I29" s="23">
        <f t="shared" ref="I29" si="12">I28</f>
        <v>102</v>
      </c>
      <c r="J29" s="23">
        <f>J28</f>
        <v>4</v>
      </c>
      <c r="K29" s="23">
        <f>J29*34</f>
        <v>136</v>
      </c>
      <c r="L29" s="23">
        <f>L28</f>
        <v>4</v>
      </c>
      <c r="M29" s="23">
        <f>L29*34</f>
        <v>136</v>
      </c>
      <c r="N29" s="23">
        <f t="shared" si="11"/>
        <v>16</v>
      </c>
      <c r="O29" s="24">
        <f>M29+K29+I29+G29+E29</f>
        <v>544</v>
      </c>
    </row>
    <row r="30" spans="1:17" ht="30.75" customHeight="1" x14ac:dyDescent="0.25">
      <c r="A30" s="196" t="s">
        <v>45</v>
      </c>
      <c r="B30" s="197"/>
      <c r="C30" s="197"/>
      <c r="D30" s="23">
        <f>D28+D26</f>
        <v>29</v>
      </c>
      <c r="E30" s="23">
        <f>E26+E28</f>
        <v>986</v>
      </c>
      <c r="F30" s="23">
        <f>F28+F26</f>
        <v>30</v>
      </c>
      <c r="G30" s="23">
        <f>G26+G28</f>
        <v>1020</v>
      </c>
      <c r="H30" s="23">
        <f>H28+H26</f>
        <v>33</v>
      </c>
      <c r="I30" s="23">
        <f>I26+I28</f>
        <v>1122</v>
      </c>
      <c r="J30" s="23">
        <f>J28+J26</f>
        <v>35</v>
      </c>
      <c r="K30" s="23">
        <f>K26+K28</f>
        <v>1190</v>
      </c>
      <c r="L30" s="23">
        <f>L28+L26</f>
        <v>36</v>
      </c>
      <c r="M30" s="23">
        <f>M26+M28</f>
        <v>1224</v>
      </c>
      <c r="N30" s="23">
        <f t="shared" si="11"/>
        <v>163</v>
      </c>
      <c r="O30" s="24">
        <f>O26+O28</f>
        <v>5542</v>
      </c>
      <c r="Q30" s="251" t="s">
        <v>105</v>
      </c>
    </row>
    <row r="31" spans="1:17" ht="52.5" customHeight="1" x14ac:dyDescent="0.25">
      <c r="A31" s="261" t="s">
        <v>60</v>
      </c>
      <c r="B31" s="262"/>
      <c r="C31" s="262"/>
      <c r="D31" s="140">
        <f>D29+D26</f>
        <v>29</v>
      </c>
      <c r="E31" s="141">
        <f>D31*34</f>
        <v>986</v>
      </c>
      <c r="F31" s="140">
        <f>F29+F26</f>
        <v>30</v>
      </c>
      <c r="G31" s="141">
        <f>F31*34</f>
        <v>1020</v>
      </c>
      <c r="H31" s="140">
        <f>H29+H26</f>
        <v>33</v>
      </c>
      <c r="I31" s="141">
        <f>H31*34</f>
        <v>1122</v>
      </c>
      <c r="J31" s="140">
        <f>J29+J26</f>
        <v>35</v>
      </c>
      <c r="K31" s="141">
        <f>J31*34</f>
        <v>1190</v>
      </c>
      <c r="L31" s="140">
        <f>L29+L26</f>
        <v>36</v>
      </c>
      <c r="M31" s="141">
        <f>L31*34</f>
        <v>1224</v>
      </c>
      <c r="N31" s="141">
        <f t="shared" si="11"/>
        <v>163</v>
      </c>
      <c r="O31" s="143">
        <f>SUM(M31,K31,I31,G31,E31)</f>
        <v>5542</v>
      </c>
      <c r="Q31" s="251"/>
    </row>
    <row r="32" spans="1:17" ht="52.5" customHeight="1" thickBot="1" x14ac:dyDescent="0.3">
      <c r="A32" s="257" t="s">
        <v>113</v>
      </c>
      <c r="B32" s="258"/>
      <c r="C32" s="258"/>
      <c r="D32" s="54">
        <v>32</v>
      </c>
      <c r="E32" s="52">
        <f>D32*34</f>
        <v>1088</v>
      </c>
      <c r="F32" s="54">
        <v>33</v>
      </c>
      <c r="G32" s="52">
        <f>F32*34</f>
        <v>1122</v>
      </c>
      <c r="H32" s="54">
        <v>35</v>
      </c>
      <c r="I32" s="52">
        <f>H32*34</f>
        <v>1190</v>
      </c>
      <c r="J32" s="52">
        <v>36</v>
      </c>
      <c r="K32" s="52">
        <f>J32*34</f>
        <v>1224</v>
      </c>
      <c r="L32" s="52">
        <v>36</v>
      </c>
      <c r="M32" s="52">
        <f>L32*34</f>
        <v>1224</v>
      </c>
      <c r="N32" s="52">
        <f t="shared" ref="N32" si="13">SUM(L32,J32,H32,F32,D32)</f>
        <v>172</v>
      </c>
      <c r="O32" s="55">
        <f>SUM(M32,K32,I32,G32,E32)</f>
        <v>5848</v>
      </c>
      <c r="P32" s="118">
        <f>O31/O41</f>
        <v>0.76525821596244137</v>
      </c>
      <c r="Q32" s="110">
        <v>5549</v>
      </c>
    </row>
    <row r="33" spans="1:16" ht="16.5" thickBot="1" x14ac:dyDescent="0.3">
      <c r="A33" s="214" t="s">
        <v>37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</row>
    <row r="34" spans="1:16" ht="15.75" x14ac:dyDescent="0.25">
      <c r="A34" s="215" t="s">
        <v>87</v>
      </c>
      <c r="B34" s="223" t="s">
        <v>56</v>
      </c>
      <c r="C34" s="224"/>
      <c r="D34" s="286" t="s">
        <v>1</v>
      </c>
      <c r="E34" s="286"/>
      <c r="F34" s="286"/>
      <c r="G34" s="286"/>
      <c r="H34" s="286"/>
      <c r="I34" s="286"/>
      <c r="J34" s="286"/>
      <c r="K34" s="286"/>
      <c r="L34" s="286"/>
      <c r="M34" s="286"/>
      <c r="N34" s="78"/>
      <c r="O34" s="219" t="s">
        <v>42</v>
      </c>
    </row>
    <row r="35" spans="1:16" ht="80.25" customHeight="1" x14ac:dyDescent="0.25">
      <c r="A35" s="216"/>
      <c r="B35" s="225"/>
      <c r="C35" s="226"/>
      <c r="D35" s="289" t="s">
        <v>3</v>
      </c>
      <c r="E35" s="289"/>
      <c r="F35" s="289" t="s">
        <v>4</v>
      </c>
      <c r="G35" s="289"/>
      <c r="H35" s="289" t="s">
        <v>5</v>
      </c>
      <c r="I35" s="289"/>
      <c r="J35" s="289" t="s">
        <v>6</v>
      </c>
      <c r="K35" s="289"/>
      <c r="L35" s="289" t="s">
        <v>7</v>
      </c>
      <c r="M35" s="289"/>
      <c r="N35" s="59"/>
      <c r="O35" s="220"/>
    </row>
    <row r="36" spans="1:16" ht="78.75" x14ac:dyDescent="0.25">
      <c r="A36" s="115" t="s">
        <v>59</v>
      </c>
      <c r="B36" s="267" t="s">
        <v>51</v>
      </c>
      <c r="C36" s="294"/>
      <c r="D36" s="247">
        <v>10</v>
      </c>
      <c r="E36" s="247">
        <v>340</v>
      </c>
      <c r="F36" s="247">
        <v>10</v>
      </c>
      <c r="G36" s="247">
        <v>340</v>
      </c>
      <c r="H36" s="247">
        <v>10</v>
      </c>
      <c r="I36" s="247">
        <v>340</v>
      </c>
      <c r="J36" s="247">
        <v>10</v>
      </c>
      <c r="K36" s="247">
        <v>340</v>
      </c>
      <c r="L36" s="247">
        <v>10</v>
      </c>
      <c r="M36" s="247">
        <v>340</v>
      </c>
      <c r="N36" s="247">
        <f>SUM(D36,F36,H36,J36,L36)</f>
        <v>50</v>
      </c>
      <c r="O36" s="291">
        <f>SUM(M36,K36,I36,G36,E36)</f>
        <v>1700</v>
      </c>
    </row>
    <row r="37" spans="1:16" ht="47.25" x14ac:dyDescent="0.25">
      <c r="A37" s="115" t="s">
        <v>48</v>
      </c>
      <c r="B37" s="295"/>
      <c r="C37" s="296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2"/>
    </row>
    <row r="38" spans="1:16" ht="63" x14ac:dyDescent="0.25">
      <c r="A38" s="115" t="s">
        <v>50</v>
      </c>
      <c r="B38" s="295"/>
      <c r="C38" s="296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2"/>
    </row>
    <row r="39" spans="1:16" ht="75.75" thickBot="1" x14ac:dyDescent="0.3">
      <c r="A39" s="116" t="s">
        <v>57</v>
      </c>
      <c r="B39" s="297"/>
      <c r="C39" s="298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293"/>
      <c r="P39" s="118">
        <f>O36/O41</f>
        <v>0.23474178403755869</v>
      </c>
    </row>
    <row r="41" spans="1:16" x14ac:dyDescent="0.25">
      <c r="N41" s="111" t="s">
        <v>106</v>
      </c>
      <c r="O41" s="119">
        <f>O36+O31</f>
        <v>7242</v>
      </c>
    </row>
  </sheetData>
  <mergeCells count="61">
    <mergeCell ref="A33:O33"/>
    <mergeCell ref="L35:M35"/>
    <mergeCell ref="A31:C31"/>
    <mergeCell ref="A10:A13"/>
    <mergeCell ref="A28:C28"/>
    <mergeCell ref="A29:C29"/>
    <mergeCell ref="A30:C30"/>
    <mergeCell ref="A18:A20"/>
    <mergeCell ref="A21:A22"/>
    <mergeCell ref="A24:A25"/>
    <mergeCell ref="A26:C26"/>
    <mergeCell ref="B10:B12"/>
    <mergeCell ref="D10:D12"/>
    <mergeCell ref="E10:E12"/>
    <mergeCell ref="O34:O35"/>
    <mergeCell ref="A1:O1"/>
    <mergeCell ref="A2:O2"/>
    <mergeCell ref="N3:O4"/>
    <mergeCell ref="O10:O12"/>
    <mergeCell ref="O14:O15"/>
    <mergeCell ref="A14:A17"/>
    <mergeCell ref="B14:B15"/>
    <mergeCell ref="F14:F15"/>
    <mergeCell ref="H14:H15"/>
    <mergeCell ref="J14:J15"/>
    <mergeCell ref="L14:L15"/>
    <mergeCell ref="L4:M4"/>
    <mergeCell ref="E36:E39"/>
    <mergeCell ref="F36:F39"/>
    <mergeCell ref="G36:G39"/>
    <mergeCell ref="O36:O39"/>
    <mergeCell ref="L36:L39"/>
    <mergeCell ref="M36:M39"/>
    <mergeCell ref="N36:N39"/>
    <mergeCell ref="H36:H39"/>
    <mergeCell ref="B36:C39"/>
    <mergeCell ref="A32:C32"/>
    <mergeCell ref="F10:F12"/>
    <mergeCell ref="G10:G12"/>
    <mergeCell ref="A27:O27"/>
    <mergeCell ref="I36:I39"/>
    <mergeCell ref="J36:J39"/>
    <mergeCell ref="K36:K39"/>
    <mergeCell ref="A34:A35"/>
    <mergeCell ref="B34:C35"/>
    <mergeCell ref="D34:M34"/>
    <mergeCell ref="D35:E35"/>
    <mergeCell ref="F35:G35"/>
    <mergeCell ref="H35:I35"/>
    <mergeCell ref="J35:K35"/>
    <mergeCell ref="D36:D39"/>
    <mergeCell ref="Q30:Q31"/>
    <mergeCell ref="A3:A4"/>
    <mergeCell ref="B3:B4"/>
    <mergeCell ref="D3:M3"/>
    <mergeCell ref="D4:E4"/>
    <mergeCell ref="F4:G4"/>
    <mergeCell ref="H4:I4"/>
    <mergeCell ref="J4:K4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8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Normal="100" zoomScaleSheetLayoutView="70" workbookViewId="0">
      <selection activeCell="V29" sqref="V29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  <col min="15" max="15" width="12.140625" customWidth="1"/>
  </cols>
  <sheetData>
    <row r="1" spans="1:15" ht="36" customHeight="1" thickBot="1" x14ac:dyDescent="0.3">
      <c r="A1" s="232" t="s">
        <v>112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188" t="s">
        <v>0</v>
      </c>
      <c r="B3" s="189" t="s">
        <v>30</v>
      </c>
      <c r="C3" s="123" t="s">
        <v>36</v>
      </c>
      <c r="D3" s="285" t="s">
        <v>1</v>
      </c>
      <c r="E3" s="285"/>
      <c r="F3" s="285"/>
      <c r="G3" s="285"/>
      <c r="H3" s="285"/>
      <c r="I3" s="285"/>
      <c r="J3" s="285"/>
      <c r="K3" s="285"/>
      <c r="L3" s="285"/>
      <c r="M3" s="285"/>
      <c r="N3" s="192" t="s">
        <v>42</v>
      </c>
      <c r="O3" s="193"/>
    </row>
    <row r="4" spans="1:15" ht="15.75" x14ac:dyDescent="0.25">
      <c r="A4" s="188"/>
      <c r="B4" s="189"/>
      <c r="C4" s="124" t="s">
        <v>2</v>
      </c>
      <c r="D4" s="279" t="s">
        <v>3</v>
      </c>
      <c r="E4" s="279"/>
      <c r="F4" s="279" t="s">
        <v>4</v>
      </c>
      <c r="G4" s="279"/>
      <c r="H4" s="279" t="s">
        <v>5</v>
      </c>
      <c r="I4" s="279"/>
      <c r="J4" s="279" t="s">
        <v>6</v>
      </c>
      <c r="K4" s="279"/>
      <c r="L4" s="279" t="s">
        <v>7</v>
      </c>
      <c r="M4" s="279"/>
      <c r="N4" s="194"/>
      <c r="O4" s="195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242" t="s">
        <v>8</v>
      </c>
      <c r="B6" s="10" t="s">
        <v>9</v>
      </c>
      <c r="C6" s="1"/>
      <c r="D6" s="62">
        <v>5</v>
      </c>
      <c r="E6" s="15">
        <f>D6*34</f>
        <v>170</v>
      </c>
      <c r="F6" s="62">
        <v>6</v>
      </c>
      <c r="G6" s="15">
        <f>F6*34</f>
        <v>204</v>
      </c>
      <c r="H6" s="64">
        <v>4</v>
      </c>
      <c r="I6" s="15">
        <f>H6*34</f>
        <v>136</v>
      </c>
      <c r="J6" s="64">
        <v>3</v>
      </c>
      <c r="K6" s="15">
        <f>J6*34</f>
        <v>102</v>
      </c>
      <c r="L6" s="64">
        <v>3</v>
      </c>
      <c r="M6" s="15">
        <f>L6*34</f>
        <v>102</v>
      </c>
      <c r="N6" s="70">
        <f>SUM(L6,J6,H6,F6,D6)</f>
        <v>21</v>
      </c>
      <c r="O6" s="63">
        <f>SUM(M6,K6,I6,G6,E6)</f>
        <v>714</v>
      </c>
    </row>
    <row r="7" spans="1:15" ht="15.75" x14ac:dyDescent="0.25">
      <c r="A7" s="242"/>
      <c r="B7" s="10" t="s">
        <v>10</v>
      </c>
      <c r="C7" s="1"/>
      <c r="D7" s="64">
        <v>3</v>
      </c>
      <c r="E7" s="15">
        <f>D7*34</f>
        <v>102</v>
      </c>
      <c r="F7" s="64">
        <v>3</v>
      </c>
      <c r="G7" s="15">
        <f>F7*34</f>
        <v>102</v>
      </c>
      <c r="H7" s="64">
        <v>2</v>
      </c>
      <c r="I7" s="15">
        <f t="shared" ref="I7:I24" si="0">H7*34</f>
        <v>68</v>
      </c>
      <c r="J7" s="64">
        <v>2</v>
      </c>
      <c r="K7" s="15">
        <f t="shared" ref="K7:K25" si="1">J7*34</f>
        <v>68</v>
      </c>
      <c r="L7" s="64">
        <v>3</v>
      </c>
      <c r="M7" s="15">
        <f t="shared" ref="M7:M25" si="2">L7*34</f>
        <v>102</v>
      </c>
      <c r="N7" s="70">
        <f t="shared" ref="N7:N26" si="3">SUM(L7,J7,H7,F7,D7)</f>
        <v>13</v>
      </c>
      <c r="O7" s="63">
        <f>SUM(M7,K7,I7,G7,E7)</f>
        <v>442</v>
      </c>
    </row>
    <row r="8" spans="1:15" ht="15.75" x14ac:dyDescent="0.25">
      <c r="A8" s="308" t="s">
        <v>31</v>
      </c>
      <c r="B8" s="9" t="s">
        <v>11</v>
      </c>
      <c r="C8" s="1"/>
      <c r="D8" s="62">
        <v>3</v>
      </c>
      <c r="E8" s="15">
        <f t="shared" ref="E8:E24" si="4">D8*34</f>
        <v>102</v>
      </c>
      <c r="F8" s="62">
        <v>3</v>
      </c>
      <c r="G8" s="15">
        <f t="shared" ref="G8:G24" si="5">F8*34</f>
        <v>102</v>
      </c>
      <c r="H8" s="62">
        <v>3</v>
      </c>
      <c r="I8" s="15">
        <f t="shared" ref="I8" si="6">H8*34</f>
        <v>102</v>
      </c>
      <c r="J8" s="62">
        <v>3</v>
      </c>
      <c r="K8" s="15">
        <f t="shared" ref="K8" si="7">J8*34</f>
        <v>102</v>
      </c>
      <c r="L8" s="62">
        <v>3</v>
      </c>
      <c r="M8" s="15">
        <f t="shared" ref="M8" si="8">L8*34</f>
        <v>102</v>
      </c>
      <c r="N8" s="70">
        <f t="shared" si="3"/>
        <v>15</v>
      </c>
      <c r="O8" s="63">
        <f>SUM(E8,G8,I8,K8,M8)</f>
        <v>510</v>
      </c>
    </row>
    <row r="9" spans="1:15" ht="15.75" x14ac:dyDescent="0.25">
      <c r="A9" s="309"/>
      <c r="B9" s="9" t="s">
        <v>86</v>
      </c>
      <c r="C9" s="4"/>
      <c r="D9" s="62">
        <v>2</v>
      </c>
      <c r="E9" s="15">
        <f t="shared" si="4"/>
        <v>68</v>
      </c>
      <c r="F9" s="62">
        <v>2</v>
      </c>
      <c r="G9" s="15">
        <f t="shared" si="5"/>
        <v>68</v>
      </c>
      <c r="H9" s="62">
        <v>2</v>
      </c>
      <c r="I9" s="15">
        <f t="shared" si="0"/>
        <v>68</v>
      </c>
      <c r="J9" s="62">
        <v>2</v>
      </c>
      <c r="K9" s="15">
        <f t="shared" si="1"/>
        <v>68</v>
      </c>
      <c r="L9" s="62">
        <v>2</v>
      </c>
      <c r="M9" s="15">
        <f t="shared" si="2"/>
        <v>68</v>
      </c>
      <c r="N9" s="70">
        <f t="shared" si="3"/>
        <v>10</v>
      </c>
      <c r="O9" s="63">
        <f>SUM(E9,G9,I9,K9,M9)</f>
        <v>340</v>
      </c>
    </row>
    <row r="10" spans="1:15" ht="15.75" x14ac:dyDescent="0.25">
      <c r="A10" s="242" t="s">
        <v>38</v>
      </c>
      <c r="B10" s="278" t="s">
        <v>12</v>
      </c>
      <c r="C10" s="9" t="s">
        <v>13</v>
      </c>
      <c r="D10" s="276">
        <v>5</v>
      </c>
      <c r="E10" s="277">
        <f>5*34</f>
        <v>170</v>
      </c>
      <c r="F10" s="276">
        <v>5</v>
      </c>
      <c r="G10" s="277">
        <f>5*34</f>
        <v>170</v>
      </c>
      <c r="H10" s="62">
        <v>3</v>
      </c>
      <c r="I10" s="15">
        <f t="shared" si="0"/>
        <v>102</v>
      </c>
      <c r="J10" s="62">
        <v>3</v>
      </c>
      <c r="K10" s="15">
        <f t="shared" si="1"/>
        <v>102</v>
      </c>
      <c r="L10" s="62">
        <v>3</v>
      </c>
      <c r="M10" s="15">
        <f>L10*34</f>
        <v>102</v>
      </c>
      <c r="N10" s="70">
        <f t="shared" si="3"/>
        <v>19</v>
      </c>
      <c r="O10" s="274">
        <f>SUM(M10:M12,K10:K12,I10:I12,G10,E10)</f>
        <v>952</v>
      </c>
    </row>
    <row r="11" spans="1:15" ht="15.75" x14ac:dyDescent="0.25">
      <c r="A11" s="242"/>
      <c r="B11" s="278"/>
      <c r="C11" s="9" t="s">
        <v>14</v>
      </c>
      <c r="D11" s="276"/>
      <c r="E11" s="277"/>
      <c r="F11" s="276"/>
      <c r="G11" s="277"/>
      <c r="H11" s="62">
        <v>2</v>
      </c>
      <c r="I11" s="15">
        <f t="shared" si="0"/>
        <v>68</v>
      </c>
      <c r="J11" s="62">
        <v>2</v>
      </c>
      <c r="K11" s="15">
        <f t="shared" si="1"/>
        <v>68</v>
      </c>
      <c r="L11" s="62">
        <v>2</v>
      </c>
      <c r="M11" s="15">
        <f>L11*34</f>
        <v>68</v>
      </c>
      <c r="N11" s="70">
        <f t="shared" si="3"/>
        <v>6</v>
      </c>
      <c r="O11" s="274"/>
    </row>
    <row r="12" spans="1:15" ht="15.75" x14ac:dyDescent="0.25">
      <c r="A12" s="242"/>
      <c r="B12" s="278"/>
      <c r="C12" s="9" t="s">
        <v>15</v>
      </c>
      <c r="D12" s="276"/>
      <c r="E12" s="277"/>
      <c r="F12" s="276"/>
      <c r="G12" s="277"/>
      <c r="H12" s="62">
        <v>1</v>
      </c>
      <c r="I12" s="15">
        <f t="shared" si="0"/>
        <v>34</v>
      </c>
      <c r="J12" s="62">
        <v>1</v>
      </c>
      <c r="K12" s="15">
        <f t="shared" si="1"/>
        <v>34</v>
      </c>
      <c r="L12" s="62">
        <v>1</v>
      </c>
      <c r="M12" s="15">
        <f>L12*34</f>
        <v>34</v>
      </c>
      <c r="N12" s="70">
        <f t="shared" si="3"/>
        <v>3</v>
      </c>
      <c r="O12" s="274"/>
    </row>
    <row r="13" spans="1:15" ht="15.75" x14ac:dyDescent="0.25">
      <c r="A13" s="242"/>
      <c r="B13" s="10" t="s">
        <v>16</v>
      </c>
      <c r="C13" s="1"/>
      <c r="D13" s="5"/>
      <c r="E13" s="6"/>
      <c r="F13" s="5"/>
      <c r="G13" s="6"/>
      <c r="H13" s="64">
        <v>1</v>
      </c>
      <c r="I13" s="15">
        <f t="shared" si="0"/>
        <v>34</v>
      </c>
      <c r="J13" s="64">
        <v>1</v>
      </c>
      <c r="K13" s="15">
        <f t="shared" si="1"/>
        <v>34</v>
      </c>
      <c r="L13" s="64">
        <v>1</v>
      </c>
      <c r="M13" s="15">
        <f t="shared" si="2"/>
        <v>34</v>
      </c>
      <c r="N13" s="70">
        <f t="shared" si="3"/>
        <v>3</v>
      </c>
      <c r="O13" s="63">
        <f>SUM(E13,G13,I13,K13,M13)</f>
        <v>102</v>
      </c>
    </row>
    <row r="14" spans="1:15" ht="15.75" customHeight="1" x14ac:dyDescent="0.25">
      <c r="A14" s="183" t="s">
        <v>17</v>
      </c>
      <c r="B14" s="307" t="s">
        <v>18</v>
      </c>
      <c r="C14" s="1" t="s">
        <v>32</v>
      </c>
      <c r="D14" s="5"/>
      <c r="E14" s="6"/>
      <c r="F14" s="275">
        <v>2</v>
      </c>
      <c r="G14" s="15">
        <v>45</v>
      </c>
      <c r="H14" s="275">
        <v>2</v>
      </c>
      <c r="I14" s="15">
        <v>45</v>
      </c>
      <c r="J14" s="275">
        <v>2</v>
      </c>
      <c r="K14" s="15">
        <v>45</v>
      </c>
      <c r="L14" s="275">
        <v>2</v>
      </c>
      <c r="M14" s="15">
        <v>45</v>
      </c>
      <c r="N14" s="79">
        <f t="shared" si="3"/>
        <v>8</v>
      </c>
      <c r="O14" s="249">
        <f>SUM(M14:M15,K14:K15,I14:I15,G14:G15,E15)</f>
        <v>340</v>
      </c>
    </row>
    <row r="15" spans="1:15" ht="15.75" x14ac:dyDescent="0.25">
      <c r="A15" s="183"/>
      <c r="B15" s="307"/>
      <c r="C15" s="1" t="s">
        <v>33</v>
      </c>
      <c r="D15" s="64">
        <v>2</v>
      </c>
      <c r="E15" s="15">
        <f t="shared" si="4"/>
        <v>68</v>
      </c>
      <c r="F15" s="275"/>
      <c r="G15" s="15">
        <v>23</v>
      </c>
      <c r="H15" s="275"/>
      <c r="I15" s="15">
        <v>23</v>
      </c>
      <c r="J15" s="275"/>
      <c r="K15" s="15">
        <v>23</v>
      </c>
      <c r="L15" s="275"/>
      <c r="M15" s="15">
        <v>23</v>
      </c>
      <c r="N15" s="80">
        <f t="shared" si="3"/>
        <v>2</v>
      </c>
      <c r="O15" s="250"/>
    </row>
    <row r="16" spans="1:15" ht="15.75" x14ac:dyDescent="0.25">
      <c r="A16" s="183"/>
      <c r="B16" s="1" t="s">
        <v>19</v>
      </c>
      <c r="C16" s="1"/>
      <c r="D16" s="5"/>
      <c r="E16" s="6"/>
      <c r="F16" s="64">
        <v>1</v>
      </c>
      <c r="G16" s="15">
        <f t="shared" si="5"/>
        <v>34</v>
      </c>
      <c r="H16" s="64">
        <v>1</v>
      </c>
      <c r="I16" s="15">
        <f t="shared" si="0"/>
        <v>34</v>
      </c>
      <c r="J16" s="64">
        <v>1</v>
      </c>
      <c r="K16" s="15">
        <f t="shared" si="1"/>
        <v>34</v>
      </c>
      <c r="L16" s="64">
        <v>1</v>
      </c>
      <c r="M16" s="15">
        <f t="shared" si="2"/>
        <v>34</v>
      </c>
      <c r="N16" s="70">
        <f t="shared" si="3"/>
        <v>4</v>
      </c>
      <c r="O16" s="63">
        <f t="shared" ref="O16:O25" si="9">SUM(E16,G16,I16,K16,M16)</f>
        <v>136</v>
      </c>
    </row>
    <row r="17" spans="1:17" ht="15.75" x14ac:dyDescent="0.25">
      <c r="A17" s="183"/>
      <c r="B17" s="1" t="s">
        <v>20</v>
      </c>
      <c r="C17" s="1"/>
      <c r="D17" s="64">
        <v>1</v>
      </c>
      <c r="E17" s="15">
        <f t="shared" si="4"/>
        <v>34</v>
      </c>
      <c r="F17" s="64">
        <v>1</v>
      </c>
      <c r="G17" s="15">
        <f t="shared" si="5"/>
        <v>34</v>
      </c>
      <c r="H17" s="64">
        <v>2</v>
      </c>
      <c r="I17" s="15">
        <f t="shared" si="0"/>
        <v>68</v>
      </c>
      <c r="J17" s="64">
        <v>2</v>
      </c>
      <c r="K17" s="15">
        <f t="shared" si="1"/>
        <v>68</v>
      </c>
      <c r="L17" s="64">
        <v>2</v>
      </c>
      <c r="M17" s="15">
        <f t="shared" si="2"/>
        <v>68</v>
      </c>
      <c r="N17" s="70">
        <f t="shared" si="3"/>
        <v>8</v>
      </c>
      <c r="O17" s="63">
        <f t="shared" si="9"/>
        <v>272</v>
      </c>
    </row>
    <row r="18" spans="1:17" ht="15.75" x14ac:dyDescent="0.25">
      <c r="A18" s="183" t="s">
        <v>21</v>
      </c>
      <c r="B18" s="1" t="s">
        <v>22</v>
      </c>
      <c r="C18" s="1"/>
      <c r="D18" s="5"/>
      <c r="E18" s="6"/>
      <c r="F18" s="5"/>
      <c r="G18" s="6"/>
      <c r="H18" s="64">
        <v>2</v>
      </c>
      <c r="I18" s="15">
        <f t="shared" si="0"/>
        <v>68</v>
      </c>
      <c r="J18" s="64">
        <v>2</v>
      </c>
      <c r="K18" s="15">
        <f t="shared" si="1"/>
        <v>68</v>
      </c>
      <c r="L18" s="64">
        <v>3</v>
      </c>
      <c r="M18" s="15">
        <f t="shared" si="2"/>
        <v>102</v>
      </c>
      <c r="N18" s="70">
        <f t="shared" si="3"/>
        <v>7</v>
      </c>
      <c r="O18" s="63">
        <f t="shared" si="9"/>
        <v>238</v>
      </c>
    </row>
    <row r="19" spans="1:17" ht="15.75" x14ac:dyDescent="0.25">
      <c r="A19" s="183"/>
      <c r="B19" s="1" t="s">
        <v>23</v>
      </c>
      <c r="C19" s="1"/>
      <c r="D19" s="5"/>
      <c r="E19" s="6"/>
      <c r="F19" s="5"/>
      <c r="G19" s="6"/>
      <c r="H19" s="5"/>
      <c r="I19" s="6"/>
      <c r="J19" s="64">
        <v>2</v>
      </c>
      <c r="K19" s="15">
        <f t="shared" si="1"/>
        <v>68</v>
      </c>
      <c r="L19" s="64">
        <v>2</v>
      </c>
      <c r="M19" s="15">
        <f t="shared" si="2"/>
        <v>68</v>
      </c>
      <c r="N19" s="70">
        <f t="shared" si="3"/>
        <v>4</v>
      </c>
      <c r="O19" s="63">
        <f t="shared" si="9"/>
        <v>136</v>
      </c>
    </row>
    <row r="20" spans="1:17" ht="15.75" x14ac:dyDescent="0.25">
      <c r="A20" s="183"/>
      <c r="B20" s="4" t="s">
        <v>24</v>
      </c>
      <c r="C20" s="4"/>
      <c r="D20" s="62">
        <v>1</v>
      </c>
      <c r="E20" s="15">
        <f t="shared" si="4"/>
        <v>34</v>
      </c>
      <c r="F20" s="92">
        <v>1</v>
      </c>
      <c r="G20" s="15">
        <f t="shared" si="5"/>
        <v>34</v>
      </c>
      <c r="H20" s="92">
        <v>1</v>
      </c>
      <c r="I20" s="15">
        <f t="shared" si="0"/>
        <v>34</v>
      </c>
      <c r="J20" s="92">
        <v>2</v>
      </c>
      <c r="K20" s="15">
        <f t="shared" si="1"/>
        <v>68</v>
      </c>
      <c r="L20" s="92">
        <v>2</v>
      </c>
      <c r="M20" s="15">
        <f t="shared" si="2"/>
        <v>68</v>
      </c>
      <c r="N20" s="70">
        <f t="shared" si="3"/>
        <v>7</v>
      </c>
      <c r="O20" s="63">
        <f t="shared" si="9"/>
        <v>238</v>
      </c>
    </row>
    <row r="21" spans="1:17" ht="15.75" x14ac:dyDescent="0.25">
      <c r="A21" s="183" t="s">
        <v>25</v>
      </c>
      <c r="B21" s="7" t="s">
        <v>26</v>
      </c>
      <c r="C21" s="7"/>
      <c r="D21" s="66">
        <v>1</v>
      </c>
      <c r="E21" s="15">
        <f t="shared" si="4"/>
        <v>34</v>
      </c>
      <c r="F21" s="64">
        <v>1</v>
      </c>
      <c r="G21" s="15">
        <f t="shared" si="5"/>
        <v>34</v>
      </c>
      <c r="H21" s="64">
        <v>1</v>
      </c>
      <c r="I21" s="15">
        <f t="shared" si="0"/>
        <v>34</v>
      </c>
      <c r="J21" s="5"/>
      <c r="K21" s="6"/>
      <c r="L21" s="5"/>
      <c r="M21" s="6"/>
      <c r="N21" s="81">
        <f t="shared" si="3"/>
        <v>3</v>
      </c>
      <c r="O21" s="63">
        <f t="shared" si="9"/>
        <v>102</v>
      </c>
    </row>
    <row r="22" spans="1:17" ht="15.75" x14ac:dyDescent="0.25">
      <c r="A22" s="183"/>
      <c r="B22" s="1" t="s">
        <v>27</v>
      </c>
      <c r="C22" s="1"/>
      <c r="D22" s="64">
        <v>1</v>
      </c>
      <c r="E22" s="15">
        <f t="shared" si="4"/>
        <v>34</v>
      </c>
      <c r="F22" s="64">
        <v>1</v>
      </c>
      <c r="G22" s="15">
        <f t="shared" si="5"/>
        <v>34</v>
      </c>
      <c r="H22" s="64">
        <v>1</v>
      </c>
      <c r="I22" s="15">
        <f t="shared" si="0"/>
        <v>34</v>
      </c>
      <c r="J22" s="64">
        <v>1</v>
      </c>
      <c r="K22" s="15">
        <f t="shared" si="1"/>
        <v>34</v>
      </c>
      <c r="L22" s="5"/>
      <c r="M22" s="6"/>
      <c r="N22" s="81">
        <f t="shared" si="3"/>
        <v>4</v>
      </c>
      <c r="O22" s="63">
        <f t="shared" si="9"/>
        <v>136</v>
      </c>
    </row>
    <row r="23" spans="1:17" ht="15.75" x14ac:dyDescent="0.25">
      <c r="A23" s="60" t="s">
        <v>28</v>
      </c>
      <c r="B23" s="1" t="s">
        <v>28</v>
      </c>
      <c r="C23" s="1"/>
      <c r="D23" s="64">
        <v>2</v>
      </c>
      <c r="E23" s="15">
        <f t="shared" si="4"/>
        <v>68</v>
      </c>
      <c r="F23" s="64">
        <v>2</v>
      </c>
      <c r="G23" s="15">
        <f t="shared" si="5"/>
        <v>68</v>
      </c>
      <c r="H23" s="64">
        <v>2</v>
      </c>
      <c r="I23" s="15">
        <f t="shared" si="0"/>
        <v>68</v>
      </c>
      <c r="J23" s="64">
        <v>1</v>
      </c>
      <c r="K23" s="15">
        <f t="shared" si="1"/>
        <v>34</v>
      </c>
      <c r="L23" s="62">
        <v>1</v>
      </c>
      <c r="M23" s="61">
        <f t="shared" si="2"/>
        <v>34</v>
      </c>
      <c r="N23" s="77">
        <f t="shared" si="3"/>
        <v>8</v>
      </c>
      <c r="O23" s="63">
        <f t="shared" si="9"/>
        <v>272</v>
      </c>
    </row>
    <row r="24" spans="1:17" ht="15.75" x14ac:dyDescent="0.25">
      <c r="A24" s="183" t="s">
        <v>34</v>
      </c>
      <c r="B24" s="4" t="s">
        <v>29</v>
      </c>
      <c r="C24" s="4"/>
      <c r="D24" s="92">
        <v>2</v>
      </c>
      <c r="E24" s="15">
        <f t="shared" si="4"/>
        <v>68</v>
      </c>
      <c r="F24" s="92">
        <v>2</v>
      </c>
      <c r="G24" s="15">
        <f t="shared" si="5"/>
        <v>68</v>
      </c>
      <c r="H24" s="92">
        <v>2</v>
      </c>
      <c r="I24" s="15">
        <f t="shared" si="0"/>
        <v>68</v>
      </c>
      <c r="J24" s="92">
        <v>2</v>
      </c>
      <c r="K24" s="15">
        <f t="shared" si="1"/>
        <v>68</v>
      </c>
      <c r="L24" s="92">
        <v>2</v>
      </c>
      <c r="M24" s="15">
        <f t="shared" si="2"/>
        <v>68</v>
      </c>
      <c r="N24" s="70">
        <f t="shared" si="3"/>
        <v>10</v>
      </c>
      <c r="O24" s="63">
        <f t="shared" si="9"/>
        <v>340</v>
      </c>
    </row>
    <row r="25" spans="1:17" ht="32.25" customHeight="1" x14ac:dyDescent="0.25">
      <c r="A25" s="183"/>
      <c r="B25" s="7" t="s">
        <v>35</v>
      </c>
      <c r="C25" s="1"/>
      <c r="D25" s="5"/>
      <c r="E25" s="6"/>
      <c r="F25" s="5"/>
      <c r="G25" s="6"/>
      <c r="H25" s="5"/>
      <c r="I25" s="6"/>
      <c r="J25" s="64">
        <v>1</v>
      </c>
      <c r="K25" s="15">
        <f t="shared" si="1"/>
        <v>34</v>
      </c>
      <c r="L25" s="64">
        <v>1</v>
      </c>
      <c r="M25" s="15">
        <f t="shared" si="2"/>
        <v>34</v>
      </c>
      <c r="N25" s="70">
        <f t="shared" si="3"/>
        <v>2</v>
      </c>
      <c r="O25" s="63">
        <f t="shared" si="9"/>
        <v>68</v>
      </c>
    </row>
    <row r="26" spans="1:17" ht="32.25" customHeight="1" thickBot="1" x14ac:dyDescent="0.3">
      <c r="A26" s="198" t="s">
        <v>39</v>
      </c>
      <c r="B26" s="199"/>
      <c r="C26" s="199"/>
      <c r="D26" s="29">
        <f t="shared" ref="D26:M26" si="10">SUM(D6:D25)</f>
        <v>28</v>
      </c>
      <c r="E26" s="29">
        <f t="shared" si="10"/>
        <v>952</v>
      </c>
      <c r="F26" s="29">
        <f t="shared" si="10"/>
        <v>30</v>
      </c>
      <c r="G26" s="29">
        <f t="shared" si="10"/>
        <v>1020</v>
      </c>
      <c r="H26" s="29">
        <f t="shared" si="10"/>
        <v>32</v>
      </c>
      <c r="I26" s="29">
        <f t="shared" si="10"/>
        <v>1088</v>
      </c>
      <c r="J26" s="29">
        <f t="shared" si="10"/>
        <v>33</v>
      </c>
      <c r="K26" s="29">
        <f t="shared" si="10"/>
        <v>1122</v>
      </c>
      <c r="L26" s="29">
        <f t="shared" si="10"/>
        <v>34</v>
      </c>
      <c r="M26" s="29">
        <f t="shared" si="10"/>
        <v>1156</v>
      </c>
      <c r="N26" s="82">
        <f t="shared" si="3"/>
        <v>157</v>
      </c>
      <c r="O26" s="30">
        <f>SUM(O6:O25)</f>
        <v>5338</v>
      </c>
    </row>
    <row r="27" spans="1:17" ht="16.5" thickBot="1" x14ac:dyDescent="0.3">
      <c r="A27" s="200" t="s">
        <v>47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</row>
    <row r="28" spans="1:17" ht="124.5" customHeight="1" x14ac:dyDescent="0.25">
      <c r="A28" s="259" t="s">
        <v>41</v>
      </c>
      <c r="B28" s="260"/>
      <c r="C28" s="260"/>
      <c r="D28" s="107">
        <v>1</v>
      </c>
      <c r="E28" s="107">
        <f>D28*34</f>
        <v>34</v>
      </c>
      <c r="F28" s="107">
        <v>1</v>
      </c>
      <c r="G28" s="107">
        <f>F28*34</f>
        <v>34</v>
      </c>
      <c r="H28" s="107">
        <v>1</v>
      </c>
      <c r="I28" s="107">
        <f>H28*34</f>
        <v>34</v>
      </c>
      <c r="J28" s="18">
        <v>1</v>
      </c>
      <c r="K28" s="18">
        <f>J28*34</f>
        <v>34</v>
      </c>
      <c r="L28" s="107">
        <v>2</v>
      </c>
      <c r="M28" s="107">
        <f>L28*34</f>
        <v>68</v>
      </c>
      <c r="N28" s="107">
        <f t="shared" ref="N28:N31" si="11">SUM(D28,F28,H28,J28,L28)</f>
        <v>6</v>
      </c>
      <c r="O28" s="20">
        <f>M28+K28+I28+G28+E28</f>
        <v>204</v>
      </c>
    </row>
    <row r="29" spans="1:17" ht="37.5" customHeight="1" x14ac:dyDescent="0.25">
      <c r="A29" s="204" t="s">
        <v>40</v>
      </c>
      <c r="B29" s="205"/>
      <c r="C29" s="205"/>
      <c r="D29" s="23">
        <f>D28</f>
        <v>1</v>
      </c>
      <c r="E29" s="23">
        <f t="shared" ref="E29:N29" si="12">E28</f>
        <v>34</v>
      </c>
      <c r="F29" s="23">
        <f t="shared" si="12"/>
        <v>1</v>
      </c>
      <c r="G29" s="23">
        <f t="shared" si="12"/>
        <v>34</v>
      </c>
      <c r="H29" s="23">
        <f t="shared" si="12"/>
        <v>1</v>
      </c>
      <c r="I29" s="23">
        <f t="shared" si="12"/>
        <v>34</v>
      </c>
      <c r="J29" s="23">
        <f t="shared" si="12"/>
        <v>1</v>
      </c>
      <c r="K29" s="23">
        <f t="shared" si="12"/>
        <v>34</v>
      </c>
      <c r="L29" s="23">
        <f t="shared" si="12"/>
        <v>2</v>
      </c>
      <c r="M29" s="23">
        <f t="shared" si="12"/>
        <v>68</v>
      </c>
      <c r="N29" s="23">
        <f t="shared" si="12"/>
        <v>6</v>
      </c>
      <c r="O29" s="24">
        <f>M29+K29+I29+G29+E29</f>
        <v>204</v>
      </c>
      <c r="Q29" s="251" t="s">
        <v>105</v>
      </c>
    </row>
    <row r="30" spans="1:17" ht="34.5" customHeight="1" x14ac:dyDescent="0.25">
      <c r="A30" s="196" t="s">
        <v>45</v>
      </c>
      <c r="B30" s="197"/>
      <c r="C30" s="197"/>
      <c r="D30" s="23">
        <f>D28+D26</f>
        <v>29</v>
      </c>
      <c r="E30" s="23">
        <f>E26+E28</f>
        <v>986</v>
      </c>
      <c r="F30" s="23">
        <f>F28+F26</f>
        <v>31</v>
      </c>
      <c r="G30" s="23">
        <f>G26+G28</f>
        <v>1054</v>
      </c>
      <c r="H30" s="23">
        <f>H28+H26</f>
        <v>33</v>
      </c>
      <c r="I30" s="23">
        <f>I26+I28</f>
        <v>1122</v>
      </c>
      <c r="J30" s="23">
        <f>J28+J26</f>
        <v>34</v>
      </c>
      <c r="K30" s="23">
        <f>K26+K28</f>
        <v>1156</v>
      </c>
      <c r="L30" s="23">
        <f>L28+L26</f>
        <v>36</v>
      </c>
      <c r="M30" s="23">
        <f>M26+M28</f>
        <v>1224</v>
      </c>
      <c r="N30" s="23">
        <f t="shared" ref="N30" si="13">SUM(D30,F30,H30,J30,L30)</f>
        <v>163</v>
      </c>
      <c r="O30" s="24">
        <f>O26+O28</f>
        <v>5542</v>
      </c>
      <c r="Q30" s="251"/>
    </row>
    <row r="31" spans="1:17" ht="52.5" customHeight="1" x14ac:dyDescent="0.25">
      <c r="A31" s="261" t="s">
        <v>91</v>
      </c>
      <c r="B31" s="262"/>
      <c r="C31" s="262"/>
      <c r="D31" s="140">
        <f>D29+D26</f>
        <v>29</v>
      </c>
      <c r="E31" s="141">
        <f>D31*34</f>
        <v>986</v>
      </c>
      <c r="F31" s="140">
        <f>F29+F26</f>
        <v>31</v>
      </c>
      <c r="G31" s="141">
        <f>F31*34</f>
        <v>1054</v>
      </c>
      <c r="H31" s="140">
        <f>H29+H26</f>
        <v>33</v>
      </c>
      <c r="I31" s="141">
        <f>H31*34</f>
        <v>1122</v>
      </c>
      <c r="J31" s="140">
        <f>J29+J26</f>
        <v>34</v>
      </c>
      <c r="K31" s="141">
        <f>J31*34</f>
        <v>1156</v>
      </c>
      <c r="L31" s="140">
        <f>L29+L26</f>
        <v>36</v>
      </c>
      <c r="M31" s="141">
        <f>L31*34</f>
        <v>1224</v>
      </c>
      <c r="N31" s="141">
        <f t="shared" si="11"/>
        <v>163</v>
      </c>
      <c r="O31" s="143">
        <f>SUM(M31,K31,I31,G31,E31)</f>
        <v>5542</v>
      </c>
      <c r="P31" s="118">
        <f>O31/O41</f>
        <v>0.76525821596244137</v>
      </c>
      <c r="Q31" s="110">
        <v>5549</v>
      </c>
    </row>
    <row r="32" spans="1:17" ht="52.5" customHeight="1" thickBot="1" x14ac:dyDescent="0.3">
      <c r="A32" s="257" t="s">
        <v>113</v>
      </c>
      <c r="B32" s="258"/>
      <c r="C32" s="258"/>
      <c r="D32" s="54">
        <v>32</v>
      </c>
      <c r="E32" s="52">
        <f>D32*34</f>
        <v>1088</v>
      </c>
      <c r="F32" s="54">
        <v>33</v>
      </c>
      <c r="G32" s="52">
        <f>F32*34</f>
        <v>1122</v>
      </c>
      <c r="H32" s="54">
        <v>35</v>
      </c>
      <c r="I32" s="52">
        <f>H32*34</f>
        <v>1190</v>
      </c>
      <c r="J32" s="52">
        <v>36</v>
      </c>
      <c r="K32" s="52">
        <f>J32*34</f>
        <v>1224</v>
      </c>
      <c r="L32" s="52">
        <v>36</v>
      </c>
      <c r="M32" s="52">
        <f>L32*34</f>
        <v>1224</v>
      </c>
      <c r="N32" s="52">
        <f t="shared" ref="N32" si="14">SUM(L32,J32,H32,F32,D32)</f>
        <v>172</v>
      </c>
      <c r="O32" s="55">
        <f>SUM(M32,K32,I32,G32,E32)</f>
        <v>5848</v>
      </c>
      <c r="P32" s="94"/>
    </row>
    <row r="33" spans="1:16" ht="16.5" thickBot="1" x14ac:dyDescent="0.3">
      <c r="A33" s="214" t="s">
        <v>37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</row>
    <row r="34" spans="1:16" ht="15.75" x14ac:dyDescent="0.25">
      <c r="A34" s="215" t="s">
        <v>87</v>
      </c>
      <c r="B34" s="223" t="s">
        <v>56</v>
      </c>
      <c r="C34" s="224"/>
      <c r="D34" s="286" t="s">
        <v>1</v>
      </c>
      <c r="E34" s="286"/>
      <c r="F34" s="286"/>
      <c r="G34" s="286"/>
      <c r="H34" s="286"/>
      <c r="I34" s="286"/>
      <c r="J34" s="286"/>
      <c r="K34" s="286"/>
      <c r="L34" s="286"/>
      <c r="M34" s="286"/>
      <c r="N34" s="78"/>
      <c r="O34" s="219" t="s">
        <v>42</v>
      </c>
    </row>
    <row r="35" spans="1:16" ht="80.25" customHeight="1" x14ac:dyDescent="0.25">
      <c r="A35" s="216"/>
      <c r="B35" s="225"/>
      <c r="C35" s="226"/>
      <c r="D35" s="289" t="s">
        <v>3</v>
      </c>
      <c r="E35" s="289"/>
      <c r="F35" s="289" t="s">
        <v>4</v>
      </c>
      <c r="G35" s="289"/>
      <c r="H35" s="289" t="s">
        <v>5</v>
      </c>
      <c r="I35" s="289"/>
      <c r="J35" s="289" t="s">
        <v>6</v>
      </c>
      <c r="K35" s="289"/>
      <c r="L35" s="289" t="s">
        <v>7</v>
      </c>
      <c r="M35" s="289"/>
      <c r="N35" s="59"/>
      <c r="O35" s="220"/>
    </row>
    <row r="36" spans="1:16" ht="78.75" x14ac:dyDescent="0.25">
      <c r="A36" s="115" t="s">
        <v>59</v>
      </c>
      <c r="B36" s="267" t="s">
        <v>51</v>
      </c>
      <c r="C36" s="294"/>
      <c r="D36" s="247">
        <v>10</v>
      </c>
      <c r="E36" s="247">
        <v>340</v>
      </c>
      <c r="F36" s="247">
        <v>10</v>
      </c>
      <c r="G36" s="247">
        <v>340</v>
      </c>
      <c r="H36" s="247">
        <v>10</v>
      </c>
      <c r="I36" s="247">
        <v>340</v>
      </c>
      <c r="J36" s="247">
        <v>10</v>
      </c>
      <c r="K36" s="247">
        <v>340</v>
      </c>
      <c r="L36" s="247">
        <v>10</v>
      </c>
      <c r="M36" s="247">
        <v>340</v>
      </c>
      <c r="N36" s="247">
        <f>SUM(D36,F36,H36,J36,L36)</f>
        <v>50</v>
      </c>
      <c r="O36" s="291">
        <f>SUM(M36,K36,I36,G36,E36)</f>
        <v>1700</v>
      </c>
    </row>
    <row r="37" spans="1:16" ht="47.25" x14ac:dyDescent="0.25">
      <c r="A37" s="115" t="s">
        <v>48</v>
      </c>
      <c r="B37" s="295"/>
      <c r="C37" s="296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2"/>
    </row>
    <row r="38" spans="1:16" ht="63" x14ac:dyDescent="0.25">
      <c r="A38" s="115" t="s">
        <v>50</v>
      </c>
      <c r="B38" s="295"/>
      <c r="C38" s="296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2"/>
    </row>
    <row r="39" spans="1:16" ht="75.75" thickBot="1" x14ac:dyDescent="0.3">
      <c r="A39" s="116" t="s">
        <v>57</v>
      </c>
      <c r="B39" s="297"/>
      <c r="C39" s="298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293"/>
      <c r="P39" s="118">
        <f>O36/O41</f>
        <v>0.23474178403755869</v>
      </c>
    </row>
    <row r="41" spans="1:16" x14ac:dyDescent="0.25">
      <c r="N41" s="111" t="s">
        <v>106</v>
      </c>
      <c r="O41" s="119">
        <f>O36+O31</f>
        <v>7242</v>
      </c>
    </row>
  </sheetData>
  <mergeCells count="61">
    <mergeCell ref="L36:L39"/>
    <mergeCell ref="M36:M39"/>
    <mergeCell ref="N36:N39"/>
    <mergeCell ref="A27:O27"/>
    <mergeCell ref="A33:O33"/>
    <mergeCell ref="B36:C39"/>
    <mergeCell ref="D36:D39"/>
    <mergeCell ref="E36:E39"/>
    <mergeCell ref="F36:F39"/>
    <mergeCell ref="O36:O39"/>
    <mergeCell ref="A31:C31"/>
    <mergeCell ref="O34:O35"/>
    <mergeCell ref="G36:G39"/>
    <mergeCell ref="H36:H39"/>
    <mergeCell ref="I36:I39"/>
    <mergeCell ref="J36:J39"/>
    <mergeCell ref="A1:O1"/>
    <mergeCell ref="A2:O2"/>
    <mergeCell ref="N3:O4"/>
    <mergeCell ref="O10:O12"/>
    <mergeCell ref="O14:O15"/>
    <mergeCell ref="F4:G4"/>
    <mergeCell ref="A14:A17"/>
    <mergeCell ref="B14:B15"/>
    <mergeCell ref="F14:F15"/>
    <mergeCell ref="D4:E4"/>
    <mergeCell ref="H4:I4"/>
    <mergeCell ref="J4:K4"/>
    <mergeCell ref="L14:L15"/>
    <mergeCell ref="L4:M4"/>
    <mergeCell ref="A6:A7"/>
    <mergeCell ref="A8:A9"/>
    <mergeCell ref="K36:K39"/>
    <mergeCell ref="L35:M35"/>
    <mergeCell ref="D3:M3"/>
    <mergeCell ref="A34:A35"/>
    <mergeCell ref="B34:C35"/>
    <mergeCell ref="D34:M34"/>
    <mergeCell ref="D35:E35"/>
    <mergeCell ref="F35:G35"/>
    <mergeCell ref="H35:I35"/>
    <mergeCell ref="J35:K35"/>
    <mergeCell ref="H14:H15"/>
    <mergeCell ref="J14:J15"/>
    <mergeCell ref="A28:C28"/>
    <mergeCell ref="A29:C29"/>
    <mergeCell ref="A30:C30"/>
    <mergeCell ref="A18:A20"/>
    <mergeCell ref="A21:A22"/>
    <mergeCell ref="A24:A25"/>
    <mergeCell ref="Q29:Q30"/>
    <mergeCell ref="A32:C32"/>
    <mergeCell ref="A26:C26"/>
    <mergeCell ref="G10:G12"/>
    <mergeCell ref="A3:A4"/>
    <mergeCell ref="B3:B4"/>
    <mergeCell ref="A10:A13"/>
    <mergeCell ref="B10:B12"/>
    <mergeCell ref="D10:D12"/>
    <mergeCell ref="E10:E12"/>
    <mergeCell ref="F10:F12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zoomScaleSheetLayoutView="80" workbookViewId="0">
      <selection activeCell="D42" sqref="D42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</cols>
  <sheetData>
    <row r="1" spans="1:15" ht="31.5" customHeight="1" thickBot="1" x14ac:dyDescent="0.3">
      <c r="A1" s="23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264" t="s">
        <v>0</v>
      </c>
      <c r="B3" s="254" t="s">
        <v>30</v>
      </c>
      <c r="C3" s="2" t="s">
        <v>36</v>
      </c>
      <c r="D3" s="315" t="s">
        <v>1</v>
      </c>
      <c r="E3" s="315"/>
      <c r="F3" s="315"/>
      <c r="G3" s="315"/>
      <c r="H3" s="315"/>
      <c r="I3" s="315"/>
      <c r="J3" s="315"/>
      <c r="K3" s="315"/>
      <c r="L3" s="315"/>
      <c r="M3" s="315"/>
      <c r="N3" s="267" t="s">
        <v>42</v>
      </c>
      <c r="O3" s="268"/>
    </row>
    <row r="4" spans="1:15" ht="15.75" x14ac:dyDescent="0.25">
      <c r="A4" s="264"/>
      <c r="B4" s="254"/>
      <c r="C4" s="3" t="s">
        <v>2</v>
      </c>
      <c r="D4" s="289" t="s">
        <v>3</v>
      </c>
      <c r="E4" s="289"/>
      <c r="F4" s="289" t="s">
        <v>4</v>
      </c>
      <c r="G4" s="289"/>
      <c r="H4" s="289" t="s">
        <v>5</v>
      </c>
      <c r="I4" s="289"/>
      <c r="J4" s="289" t="s">
        <v>6</v>
      </c>
      <c r="K4" s="289"/>
      <c r="L4" s="289" t="s">
        <v>7</v>
      </c>
      <c r="M4" s="289"/>
      <c r="N4" s="269"/>
      <c r="O4" s="270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183" t="s">
        <v>8</v>
      </c>
      <c r="B6" s="128" t="s">
        <v>9</v>
      </c>
      <c r="C6" s="129"/>
      <c r="D6" s="62">
        <v>5</v>
      </c>
      <c r="E6" s="15">
        <f>D6*34</f>
        <v>170</v>
      </c>
      <c r="F6" s="62">
        <v>5</v>
      </c>
      <c r="G6" s="15">
        <f>F6*34</f>
        <v>170</v>
      </c>
      <c r="H6" s="64">
        <v>4</v>
      </c>
      <c r="I6" s="15">
        <f>H6*34</f>
        <v>136</v>
      </c>
      <c r="J6" s="64">
        <v>3</v>
      </c>
      <c r="K6" s="15">
        <f>J6*34</f>
        <v>102</v>
      </c>
      <c r="L6" s="64">
        <v>3</v>
      </c>
      <c r="M6" s="15">
        <f>L6*34</f>
        <v>102</v>
      </c>
      <c r="N6" s="70">
        <f>SUM(L6,J6,H6,F6,D6)</f>
        <v>20</v>
      </c>
      <c r="O6" s="63">
        <f>SUM(M6,K6,I6,G6,E6)</f>
        <v>680</v>
      </c>
    </row>
    <row r="7" spans="1:15" ht="15.75" x14ac:dyDescent="0.25">
      <c r="A7" s="183"/>
      <c r="B7" s="128" t="s">
        <v>10</v>
      </c>
      <c r="C7" s="129"/>
      <c r="D7" s="64">
        <v>3</v>
      </c>
      <c r="E7" s="15">
        <f>D7*34</f>
        <v>102</v>
      </c>
      <c r="F7" s="64">
        <v>3</v>
      </c>
      <c r="G7" s="15">
        <f>F7*34</f>
        <v>102</v>
      </c>
      <c r="H7" s="64">
        <v>2</v>
      </c>
      <c r="I7" s="15">
        <f t="shared" ref="I7:I26" si="0">H7*34</f>
        <v>68</v>
      </c>
      <c r="J7" s="64">
        <v>2</v>
      </c>
      <c r="K7" s="15">
        <f t="shared" ref="K7:K27" si="1">J7*34</f>
        <v>68</v>
      </c>
      <c r="L7" s="64">
        <v>3</v>
      </c>
      <c r="M7" s="15">
        <f t="shared" ref="M7:M27" si="2">L7*34</f>
        <v>102</v>
      </c>
      <c r="N7" s="70">
        <f t="shared" ref="N7:N28" si="3">SUM(L7,J7,H7,F7,D7)</f>
        <v>13</v>
      </c>
      <c r="O7" s="63">
        <f>SUM(M7,K7,I7,G7,E7)</f>
        <v>442</v>
      </c>
    </row>
    <row r="8" spans="1:15" ht="63" x14ac:dyDescent="0.25">
      <c r="A8" s="183" t="s">
        <v>84</v>
      </c>
      <c r="B8" s="130" t="s">
        <v>88</v>
      </c>
      <c r="C8" s="129"/>
      <c r="D8" s="245">
        <v>3</v>
      </c>
      <c r="E8" s="247">
        <f>D8*34</f>
        <v>102</v>
      </c>
      <c r="F8" s="245">
        <v>4</v>
      </c>
      <c r="G8" s="247">
        <f>F8*34</f>
        <v>136</v>
      </c>
      <c r="H8" s="245">
        <v>3</v>
      </c>
      <c r="I8" s="247">
        <f>H8*34</f>
        <v>102</v>
      </c>
      <c r="J8" s="245">
        <v>3</v>
      </c>
      <c r="K8" s="247">
        <f>J8*34</f>
        <v>102</v>
      </c>
      <c r="L8" s="245">
        <v>3</v>
      </c>
      <c r="M8" s="247">
        <f>L8*34</f>
        <v>102</v>
      </c>
      <c r="N8" s="247">
        <f t="shared" si="3"/>
        <v>16</v>
      </c>
      <c r="O8" s="249">
        <f>SUM(M8,K8,I8,G8,E8)</f>
        <v>544</v>
      </c>
    </row>
    <row r="9" spans="1:15" ht="15.75" x14ac:dyDescent="0.25">
      <c r="A9" s="183"/>
      <c r="B9" s="130" t="s">
        <v>85</v>
      </c>
      <c r="C9" s="129"/>
      <c r="D9" s="246"/>
      <c r="E9" s="248"/>
      <c r="F9" s="246"/>
      <c r="G9" s="248"/>
      <c r="H9" s="246"/>
      <c r="I9" s="248"/>
      <c r="J9" s="246"/>
      <c r="K9" s="248"/>
      <c r="L9" s="246"/>
      <c r="M9" s="248"/>
      <c r="N9" s="248"/>
      <c r="O9" s="250"/>
    </row>
    <row r="10" spans="1:15" ht="15.75" x14ac:dyDescent="0.25">
      <c r="A10" s="280" t="s">
        <v>31</v>
      </c>
      <c r="B10" s="104" t="s">
        <v>11</v>
      </c>
      <c r="C10" s="129"/>
      <c r="D10" s="62">
        <v>2</v>
      </c>
      <c r="E10" s="15">
        <f t="shared" ref="E10:E26" si="4">D10*34</f>
        <v>68</v>
      </c>
      <c r="F10" s="62">
        <v>2</v>
      </c>
      <c r="G10" s="15">
        <f t="shared" ref="G10:G26" si="5">F10*34</f>
        <v>68</v>
      </c>
      <c r="H10" s="62">
        <v>2</v>
      </c>
      <c r="I10" s="15">
        <f t="shared" ref="I10" si="6">H10*34</f>
        <v>68</v>
      </c>
      <c r="J10" s="62">
        <v>2</v>
      </c>
      <c r="K10" s="15">
        <f t="shared" ref="K10" si="7">J10*34</f>
        <v>68</v>
      </c>
      <c r="L10" s="62">
        <v>2</v>
      </c>
      <c r="M10" s="15">
        <f t="shared" ref="M10" si="8">L10*34</f>
        <v>68</v>
      </c>
      <c r="N10" s="70">
        <f t="shared" si="3"/>
        <v>10</v>
      </c>
      <c r="O10" s="63">
        <f>SUM(E10,G10,I10,K10,M10)</f>
        <v>340</v>
      </c>
    </row>
    <row r="11" spans="1:15" ht="15.75" x14ac:dyDescent="0.25">
      <c r="A11" s="281"/>
      <c r="B11" s="104" t="s">
        <v>86</v>
      </c>
      <c r="C11" s="132"/>
      <c r="D11" s="157">
        <v>0</v>
      </c>
      <c r="E11" s="15">
        <f t="shared" si="4"/>
        <v>0</v>
      </c>
      <c r="F11" s="157">
        <v>0</v>
      </c>
      <c r="G11" s="15">
        <f t="shared" si="5"/>
        <v>0</v>
      </c>
      <c r="H11" s="157">
        <v>0</v>
      </c>
      <c r="I11" s="15">
        <f t="shared" si="0"/>
        <v>0</v>
      </c>
      <c r="J11" s="157">
        <v>0</v>
      </c>
      <c r="K11" s="15">
        <f t="shared" si="1"/>
        <v>0</v>
      </c>
      <c r="L11" s="157">
        <v>0</v>
      </c>
      <c r="M11" s="15">
        <f t="shared" si="2"/>
        <v>0</v>
      </c>
      <c r="N11" s="70">
        <f t="shared" si="3"/>
        <v>0</v>
      </c>
      <c r="O11" s="63">
        <f>SUM(E11,G11,I11,K11,M11)</f>
        <v>0</v>
      </c>
    </row>
    <row r="12" spans="1:15" ht="15.75" x14ac:dyDescent="0.25">
      <c r="A12" s="183" t="s">
        <v>38</v>
      </c>
      <c r="B12" s="278" t="s">
        <v>12</v>
      </c>
      <c r="C12" s="104" t="s">
        <v>13</v>
      </c>
      <c r="D12" s="276">
        <v>5</v>
      </c>
      <c r="E12" s="277">
        <f>5*34</f>
        <v>170</v>
      </c>
      <c r="F12" s="276">
        <v>5</v>
      </c>
      <c r="G12" s="277">
        <f>5*34</f>
        <v>170</v>
      </c>
      <c r="H12" s="62">
        <v>3</v>
      </c>
      <c r="I12" s="15">
        <f t="shared" si="0"/>
        <v>102</v>
      </c>
      <c r="J12" s="62">
        <v>3</v>
      </c>
      <c r="K12" s="15">
        <f t="shared" si="1"/>
        <v>102</v>
      </c>
      <c r="L12" s="62">
        <v>3</v>
      </c>
      <c r="M12" s="15">
        <f>L12*34</f>
        <v>102</v>
      </c>
      <c r="N12" s="70">
        <f t="shared" si="3"/>
        <v>19</v>
      </c>
      <c r="O12" s="274">
        <f>SUM(M12:M14,K12:K14,I12:I14,G12,E12)</f>
        <v>952</v>
      </c>
    </row>
    <row r="13" spans="1:15" ht="15.75" x14ac:dyDescent="0.25">
      <c r="A13" s="183"/>
      <c r="B13" s="278"/>
      <c r="C13" s="104" t="s">
        <v>14</v>
      </c>
      <c r="D13" s="276"/>
      <c r="E13" s="277"/>
      <c r="F13" s="276"/>
      <c r="G13" s="277"/>
      <c r="H13" s="62">
        <v>2</v>
      </c>
      <c r="I13" s="15">
        <f t="shared" si="0"/>
        <v>68</v>
      </c>
      <c r="J13" s="62">
        <v>2</v>
      </c>
      <c r="K13" s="15">
        <f t="shared" si="1"/>
        <v>68</v>
      </c>
      <c r="L13" s="62">
        <v>2</v>
      </c>
      <c r="M13" s="15">
        <f>L13*34</f>
        <v>68</v>
      </c>
      <c r="N13" s="70">
        <f t="shared" si="3"/>
        <v>6</v>
      </c>
      <c r="O13" s="274"/>
    </row>
    <row r="14" spans="1:15" ht="15.75" x14ac:dyDescent="0.25">
      <c r="A14" s="183"/>
      <c r="B14" s="278"/>
      <c r="C14" s="104" t="s">
        <v>15</v>
      </c>
      <c r="D14" s="276"/>
      <c r="E14" s="277"/>
      <c r="F14" s="276"/>
      <c r="G14" s="277"/>
      <c r="H14" s="62">
        <v>1</v>
      </c>
      <c r="I14" s="15">
        <f t="shared" si="0"/>
        <v>34</v>
      </c>
      <c r="J14" s="62">
        <v>1</v>
      </c>
      <c r="K14" s="15">
        <f t="shared" si="1"/>
        <v>34</v>
      </c>
      <c r="L14" s="62">
        <v>1</v>
      </c>
      <c r="M14" s="15">
        <f>L14*34</f>
        <v>34</v>
      </c>
      <c r="N14" s="70">
        <f t="shared" si="3"/>
        <v>3</v>
      </c>
      <c r="O14" s="274"/>
    </row>
    <row r="15" spans="1:15" ht="15.75" x14ac:dyDescent="0.25">
      <c r="A15" s="183"/>
      <c r="B15" s="128" t="s">
        <v>16</v>
      </c>
      <c r="C15" s="129"/>
      <c r="D15" s="5"/>
      <c r="E15" s="6"/>
      <c r="F15" s="5"/>
      <c r="G15" s="6"/>
      <c r="H15" s="64">
        <v>1</v>
      </c>
      <c r="I15" s="15">
        <f t="shared" si="0"/>
        <v>34</v>
      </c>
      <c r="J15" s="64">
        <v>1</v>
      </c>
      <c r="K15" s="15">
        <f t="shared" si="1"/>
        <v>34</v>
      </c>
      <c r="L15" s="64">
        <v>1</v>
      </c>
      <c r="M15" s="15">
        <f t="shared" si="2"/>
        <v>34</v>
      </c>
      <c r="N15" s="70">
        <f t="shared" si="3"/>
        <v>3</v>
      </c>
      <c r="O15" s="63">
        <f>SUM(E15,G15,I15,K15,M15)</f>
        <v>102</v>
      </c>
    </row>
    <row r="16" spans="1:15" ht="15.75" customHeight="1" x14ac:dyDescent="0.25">
      <c r="A16" s="183" t="s">
        <v>17</v>
      </c>
      <c r="B16" s="290" t="s">
        <v>18</v>
      </c>
      <c r="C16" s="129" t="s">
        <v>32</v>
      </c>
      <c r="D16" s="5"/>
      <c r="E16" s="6"/>
      <c r="F16" s="275">
        <v>2</v>
      </c>
      <c r="G16" s="15">
        <v>45</v>
      </c>
      <c r="H16" s="275">
        <v>2</v>
      </c>
      <c r="I16" s="15">
        <v>45</v>
      </c>
      <c r="J16" s="275">
        <v>2</v>
      </c>
      <c r="K16" s="15">
        <v>45</v>
      </c>
      <c r="L16" s="275">
        <v>2</v>
      </c>
      <c r="M16" s="15">
        <v>45</v>
      </c>
      <c r="N16" s="79">
        <f t="shared" si="3"/>
        <v>8</v>
      </c>
      <c r="O16" s="249">
        <f>SUM(M16:M17,K16:K17,I16:I17,G16:G17,E17)</f>
        <v>340</v>
      </c>
    </row>
    <row r="17" spans="1:17" ht="15.75" x14ac:dyDescent="0.25">
      <c r="A17" s="183"/>
      <c r="B17" s="290"/>
      <c r="C17" s="129" t="s">
        <v>33</v>
      </c>
      <c r="D17" s="64">
        <v>2</v>
      </c>
      <c r="E17" s="15">
        <f t="shared" si="4"/>
        <v>68</v>
      </c>
      <c r="F17" s="275"/>
      <c r="G17" s="15">
        <v>23</v>
      </c>
      <c r="H17" s="275"/>
      <c r="I17" s="15">
        <v>23</v>
      </c>
      <c r="J17" s="275"/>
      <c r="K17" s="15">
        <v>23</v>
      </c>
      <c r="L17" s="275"/>
      <c r="M17" s="15">
        <v>23</v>
      </c>
      <c r="N17" s="80">
        <f t="shared" si="3"/>
        <v>2</v>
      </c>
      <c r="O17" s="250"/>
    </row>
    <row r="18" spans="1:17" ht="15.75" x14ac:dyDescent="0.25">
      <c r="A18" s="183"/>
      <c r="B18" s="129" t="s">
        <v>19</v>
      </c>
      <c r="C18" s="129"/>
      <c r="D18" s="5"/>
      <c r="E18" s="6"/>
      <c r="F18" s="64">
        <v>1</v>
      </c>
      <c r="G18" s="15">
        <f t="shared" si="5"/>
        <v>34</v>
      </c>
      <c r="H18" s="64">
        <v>1</v>
      </c>
      <c r="I18" s="15">
        <f t="shared" si="0"/>
        <v>34</v>
      </c>
      <c r="J18" s="64">
        <v>1</v>
      </c>
      <c r="K18" s="15">
        <f t="shared" si="1"/>
        <v>34</v>
      </c>
      <c r="L18" s="64">
        <v>1</v>
      </c>
      <c r="M18" s="15">
        <f t="shared" si="2"/>
        <v>34</v>
      </c>
      <c r="N18" s="70">
        <f t="shared" si="3"/>
        <v>4</v>
      </c>
      <c r="O18" s="63">
        <f t="shared" ref="O18:O27" si="9">SUM(E18,G18,I18,K18,M18)</f>
        <v>136</v>
      </c>
    </row>
    <row r="19" spans="1:17" ht="15.75" x14ac:dyDescent="0.25">
      <c r="A19" s="183"/>
      <c r="B19" s="129" t="s">
        <v>20</v>
      </c>
      <c r="C19" s="129"/>
      <c r="D19" s="64">
        <v>1</v>
      </c>
      <c r="E19" s="15">
        <f t="shared" si="4"/>
        <v>34</v>
      </c>
      <c r="F19" s="64">
        <v>1</v>
      </c>
      <c r="G19" s="15">
        <f t="shared" si="5"/>
        <v>34</v>
      </c>
      <c r="H19" s="64">
        <v>2</v>
      </c>
      <c r="I19" s="15">
        <f t="shared" si="0"/>
        <v>68</v>
      </c>
      <c r="J19" s="64">
        <v>2</v>
      </c>
      <c r="K19" s="15">
        <f t="shared" si="1"/>
        <v>68</v>
      </c>
      <c r="L19" s="64">
        <v>2</v>
      </c>
      <c r="M19" s="15">
        <f t="shared" si="2"/>
        <v>68</v>
      </c>
      <c r="N19" s="70">
        <f t="shared" si="3"/>
        <v>8</v>
      </c>
      <c r="O19" s="63">
        <f t="shared" si="9"/>
        <v>272</v>
      </c>
    </row>
    <row r="20" spans="1:17" ht="15.75" x14ac:dyDescent="0.25">
      <c r="A20" s="183" t="s">
        <v>21</v>
      </c>
      <c r="B20" s="129" t="s">
        <v>22</v>
      </c>
      <c r="C20" s="129"/>
      <c r="D20" s="5"/>
      <c r="E20" s="6"/>
      <c r="F20" s="5"/>
      <c r="G20" s="6"/>
      <c r="H20" s="64">
        <v>2</v>
      </c>
      <c r="I20" s="15">
        <f t="shared" si="0"/>
        <v>68</v>
      </c>
      <c r="J20" s="64">
        <v>2</v>
      </c>
      <c r="K20" s="15">
        <f t="shared" si="1"/>
        <v>68</v>
      </c>
      <c r="L20" s="64">
        <v>3</v>
      </c>
      <c r="M20" s="15">
        <f t="shared" si="2"/>
        <v>102</v>
      </c>
      <c r="N20" s="70">
        <f t="shared" si="3"/>
        <v>7</v>
      </c>
      <c r="O20" s="63">
        <f t="shared" si="9"/>
        <v>238</v>
      </c>
    </row>
    <row r="21" spans="1:17" ht="15.75" x14ac:dyDescent="0.25">
      <c r="A21" s="183"/>
      <c r="B21" s="129" t="s">
        <v>23</v>
      </c>
      <c r="C21" s="129"/>
      <c r="D21" s="5"/>
      <c r="E21" s="6"/>
      <c r="F21" s="5"/>
      <c r="G21" s="6"/>
      <c r="H21" s="5"/>
      <c r="I21" s="6"/>
      <c r="J21" s="64">
        <v>2</v>
      </c>
      <c r="K21" s="15">
        <f t="shared" si="1"/>
        <v>68</v>
      </c>
      <c r="L21" s="64">
        <v>2</v>
      </c>
      <c r="M21" s="15">
        <f t="shared" si="2"/>
        <v>68</v>
      </c>
      <c r="N21" s="70">
        <f t="shared" si="3"/>
        <v>4</v>
      </c>
      <c r="O21" s="63">
        <f t="shared" si="9"/>
        <v>136</v>
      </c>
    </row>
    <row r="22" spans="1:17" ht="15.75" x14ac:dyDescent="0.25">
      <c r="A22" s="183"/>
      <c r="B22" s="132" t="s">
        <v>24</v>
      </c>
      <c r="C22" s="132"/>
      <c r="D22" s="62">
        <v>1</v>
      </c>
      <c r="E22" s="15">
        <f t="shared" si="4"/>
        <v>34</v>
      </c>
      <c r="F22" s="92">
        <v>1</v>
      </c>
      <c r="G22" s="15">
        <f t="shared" si="5"/>
        <v>34</v>
      </c>
      <c r="H22" s="92">
        <v>1</v>
      </c>
      <c r="I22" s="15">
        <f t="shared" si="0"/>
        <v>34</v>
      </c>
      <c r="J22" s="92">
        <v>2</v>
      </c>
      <c r="K22" s="15">
        <f t="shared" si="1"/>
        <v>68</v>
      </c>
      <c r="L22" s="92">
        <v>2</v>
      </c>
      <c r="M22" s="15">
        <f t="shared" si="2"/>
        <v>68</v>
      </c>
      <c r="N22" s="70">
        <f t="shared" si="3"/>
        <v>7</v>
      </c>
      <c r="O22" s="63">
        <f t="shared" si="9"/>
        <v>238</v>
      </c>
    </row>
    <row r="23" spans="1:17" ht="15.75" x14ac:dyDescent="0.25">
      <c r="A23" s="183" t="s">
        <v>25</v>
      </c>
      <c r="B23" s="135" t="s">
        <v>26</v>
      </c>
      <c r="C23" s="135"/>
      <c r="D23" s="176">
        <v>0.5</v>
      </c>
      <c r="E23" s="15">
        <f t="shared" si="4"/>
        <v>17</v>
      </c>
      <c r="F23" s="176">
        <v>0.5</v>
      </c>
      <c r="G23" s="15">
        <f t="shared" si="5"/>
        <v>17</v>
      </c>
      <c r="H23" s="176">
        <v>0.5</v>
      </c>
      <c r="I23" s="15">
        <f t="shared" si="0"/>
        <v>17</v>
      </c>
      <c r="J23" s="5"/>
      <c r="K23" s="6"/>
      <c r="L23" s="5"/>
      <c r="M23" s="6"/>
      <c r="N23" s="81">
        <f t="shared" si="3"/>
        <v>1.5</v>
      </c>
      <c r="O23" s="63">
        <f t="shared" si="9"/>
        <v>51</v>
      </c>
    </row>
    <row r="24" spans="1:17" ht="15.75" x14ac:dyDescent="0.25">
      <c r="A24" s="183"/>
      <c r="B24" s="129" t="s">
        <v>27</v>
      </c>
      <c r="C24" s="129"/>
      <c r="D24" s="177">
        <v>0.5</v>
      </c>
      <c r="E24" s="15">
        <f t="shared" si="4"/>
        <v>17</v>
      </c>
      <c r="F24" s="177">
        <v>0.5</v>
      </c>
      <c r="G24" s="15">
        <f t="shared" si="5"/>
        <v>17</v>
      </c>
      <c r="H24" s="177">
        <v>0.5</v>
      </c>
      <c r="I24" s="15">
        <f t="shared" si="0"/>
        <v>17</v>
      </c>
      <c r="J24" s="177">
        <v>0.5</v>
      </c>
      <c r="K24" s="15">
        <f t="shared" si="1"/>
        <v>17</v>
      </c>
      <c r="L24" s="5"/>
      <c r="M24" s="6"/>
      <c r="N24" s="81">
        <f t="shared" si="3"/>
        <v>2</v>
      </c>
      <c r="O24" s="63">
        <f t="shared" si="9"/>
        <v>68</v>
      </c>
    </row>
    <row r="25" spans="1:17" ht="15.75" x14ac:dyDescent="0.25">
      <c r="A25" s="100" t="s">
        <v>28</v>
      </c>
      <c r="B25" s="129" t="s">
        <v>28</v>
      </c>
      <c r="C25" s="129"/>
      <c r="D25" s="64">
        <v>2</v>
      </c>
      <c r="E25" s="15">
        <f t="shared" si="4"/>
        <v>68</v>
      </c>
      <c r="F25" s="64">
        <v>2</v>
      </c>
      <c r="G25" s="15">
        <f t="shared" si="5"/>
        <v>68</v>
      </c>
      <c r="H25" s="64">
        <v>2</v>
      </c>
      <c r="I25" s="15">
        <f t="shared" si="0"/>
        <v>68</v>
      </c>
      <c r="J25" s="177">
        <v>0.5</v>
      </c>
      <c r="K25" s="15">
        <f t="shared" si="1"/>
        <v>17</v>
      </c>
      <c r="L25" s="177">
        <v>0.5</v>
      </c>
      <c r="M25" s="61">
        <f t="shared" si="2"/>
        <v>17</v>
      </c>
      <c r="N25" s="77">
        <f t="shared" si="3"/>
        <v>7</v>
      </c>
      <c r="O25" s="63">
        <f t="shared" si="9"/>
        <v>238</v>
      </c>
    </row>
    <row r="26" spans="1:17" ht="15.75" x14ac:dyDescent="0.25">
      <c r="A26" s="183" t="s">
        <v>34</v>
      </c>
      <c r="B26" s="132" t="s">
        <v>29</v>
      </c>
      <c r="C26" s="132"/>
      <c r="D26" s="92">
        <v>2</v>
      </c>
      <c r="E26" s="15">
        <f t="shared" si="4"/>
        <v>68</v>
      </c>
      <c r="F26" s="92">
        <v>2</v>
      </c>
      <c r="G26" s="15">
        <f t="shared" si="5"/>
        <v>68</v>
      </c>
      <c r="H26" s="92">
        <v>2</v>
      </c>
      <c r="I26" s="15">
        <f t="shared" si="0"/>
        <v>68</v>
      </c>
      <c r="J26" s="92">
        <v>2</v>
      </c>
      <c r="K26" s="15">
        <f t="shared" si="1"/>
        <v>68</v>
      </c>
      <c r="L26" s="177">
        <v>1.5</v>
      </c>
      <c r="M26" s="15">
        <f t="shared" si="2"/>
        <v>51</v>
      </c>
      <c r="N26" s="70">
        <f t="shared" si="3"/>
        <v>9.5</v>
      </c>
      <c r="O26" s="63">
        <f t="shared" si="9"/>
        <v>323</v>
      </c>
    </row>
    <row r="27" spans="1:17" ht="32.25" customHeight="1" x14ac:dyDescent="0.25">
      <c r="A27" s="183"/>
      <c r="B27" s="135" t="s">
        <v>35</v>
      </c>
      <c r="C27" s="129"/>
      <c r="D27" s="5"/>
      <c r="E27" s="6"/>
      <c r="F27" s="5"/>
      <c r="G27" s="6"/>
      <c r="H27" s="5"/>
      <c r="I27" s="6"/>
      <c r="J27" s="64">
        <v>1</v>
      </c>
      <c r="K27" s="15">
        <f t="shared" si="1"/>
        <v>34</v>
      </c>
      <c r="L27" s="64">
        <v>1</v>
      </c>
      <c r="M27" s="15">
        <f t="shared" si="2"/>
        <v>34</v>
      </c>
      <c r="N27" s="70">
        <f t="shared" si="3"/>
        <v>2</v>
      </c>
      <c r="O27" s="63">
        <f t="shared" si="9"/>
        <v>68</v>
      </c>
    </row>
    <row r="28" spans="1:17" ht="32.25" customHeight="1" thickBot="1" x14ac:dyDescent="0.3">
      <c r="A28" s="198" t="s">
        <v>39</v>
      </c>
      <c r="B28" s="199"/>
      <c r="C28" s="199"/>
      <c r="D28" s="29">
        <f t="shared" ref="D28:O28" si="10">SUM(D6:D27)</f>
        <v>27</v>
      </c>
      <c r="E28" s="29">
        <f t="shared" si="10"/>
        <v>918</v>
      </c>
      <c r="F28" s="29">
        <f t="shared" si="10"/>
        <v>29</v>
      </c>
      <c r="G28" s="29">
        <f t="shared" si="10"/>
        <v>986</v>
      </c>
      <c r="H28" s="29">
        <f t="shared" si="10"/>
        <v>31</v>
      </c>
      <c r="I28" s="29">
        <f t="shared" si="10"/>
        <v>1054</v>
      </c>
      <c r="J28" s="29">
        <f t="shared" si="10"/>
        <v>32</v>
      </c>
      <c r="K28" s="29">
        <f t="shared" si="10"/>
        <v>1088</v>
      </c>
      <c r="L28" s="29">
        <f t="shared" si="10"/>
        <v>33</v>
      </c>
      <c r="M28" s="29">
        <f t="shared" si="10"/>
        <v>1122</v>
      </c>
      <c r="N28" s="82">
        <f t="shared" si="3"/>
        <v>152</v>
      </c>
      <c r="O28" s="30">
        <f t="shared" si="10"/>
        <v>5168</v>
      </c>
    </row>
    <row r="29" spans="1:17" ht="16.5" thickBot="1" x14ac:dyDescent="0.3">
      <c r="A29" s="200" t="s">
        <v>47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</row>
    <row r="30" spans="1:17" ht="124.5" customHeight="1" x14ac:dyDescent="0.25">
      <c r="A30" s="259" t="s">
        <v>41</v>
      </c>
      <c r="B30" s="260"/>
      <c r="C30" s="260"/>
      <c r="D30" s="107">
        <v>1</v>
      </c>
      <c r="E30" s="107">
        <f t="shared" ref="E30:O30" si="11">E33-E28</f>
        <v>102</v>
      </c>
      <c r="F30" s="107">
        <f t="shared" si="11"/>
        <v>2</v>
      </c>
      <c r="G30" s="107">
        <f t="shared" si="11"/>
        <v>68</v>
      </c>
      <c r="H30" s="107">
        <f t="shared" si="11"/>
        <v>2</v>
      </c>
      <c r="I30" s="107">
        <f t="shared" si="11"/>
        <v>68</v>
      </c>
      <c r="J30" s="107">
        <f t="shared" si="11"/>
        <v>2</v>
      </c>
      <c r="K30" s="107">
        <f t="shared" si="11"/>
        <v>68</v>
      </c>
      <c r="L30" s="107">
        <v>2</v>
      </c>
      <c r="M30" s="107">
        <f t="shared" si="11"/>
        <v>68</v>
      </c>
      <c r="N30" s="107">
        <f t="shared" si="11"/>
        <v>11</v>
      </c>
      <c r="O30" s="142">
        <f t="shared" si="11"/>
        <v>374</v>
      </c>
    </row>
    <row r="31" spans="1:17" ht="37.5" customHeight="1" x14ac:dyDescent="0.25">
      <c r="A31" s="204" t="s">
        <v>40</v>
      </c>
      <c r="B31" s="205"/>
      <c r="C31" s="205"/>
      <c r="D31" s="23">
        <f>D30</f>
        <v>1</v>
      </c>
      <c r="E31" s="23">
        <f>E30</f>
        <v>102</v>
      </c>
      <c r="F31" s="23">
        <f t="shared" ref="F31:I31" si="12">F30</f>
        <v>2</v>
      </c>
      <c r="G31" s="23">
        <f>G30</f>
        <v>68</v>
      </c>
      <c r="H31" s="23">
        <f t="shared" si="12"/>
        <v>2</v>
      </c>
      <c r="I31" s="23">
        <f t="shared" si="12"/>
        <v>68</v>
      </c>
      <c r="J31" s="23">
        <v>3</v>
      </c>
      <c r="K31" s="23">
        <f>J31*34</f>
        <v>102</v>
      </c>
      <c r="L31" s="23">
        <v>3</v>
      </c>
      <c r="M31" s="23">
        <f>L31*34</f>
        <v>102</v>
      </c>
      <c r="N31" s="23">
        <f t="shared" ref="N31:N33" si="13">SUM(D31,F31,H31,J31,L31)</f>
        <v>11</v>
      </c>
      <c r="O31" s="24">
        <f>M31+K31+I31+G31+E31</f>
        <v>442</v>
      </c>
      <c r="Q31" s="251" t="s">
        <v>105</v>
      </c>
    </row>
    <row r="32" spans="1:17" ht="52.5" customHeight="1" x14ac:dyDescent="0.25">
      <c r="A32" s="196" t="s">
        <v>45</v>
      </c>
      <c r="B32" s="197"/>
      <c r="C32" s="197"/>
      <c r="D32" s="23">
        <f>D30+D28</f>
        <v>28</v>
      </c>
      <c r="E32" s="23">
        <f>E28+E30</f>
        <v>1020</v>
      </c>
      <c r="F32" s="23">
        <f>F30+F28</f>
        <v>31</v>
      </c>
      <c r="G32" s="23">
        <f>G28+G30</f>
        <v>1054</v>
      </c>
      <c r="H32" s="23">
        <f>H30+H28</f>
        <v>33</v>
      </c>
      <c r="I32" s="23">
        <f>I28+I30</f>
        <v>1122</v>
      </c>
      <c r="J32" s="23">
        <f>J30+J28</f>
        <v>34</v>
      </c>
      <c r="K32" s="23">
        <f>K28+K30</f>
        <v>1156</v>
      </c>
      <c r="L32" s="23">
        <f>L30+L28</f>
        <v>35</v>
      </c>
      <c r="M32" s="23">
        <f>M28+M30</f>
        <v>1190</v>
      </c>
      <c r="N32" s="23">
        <f t="shared" si="13"/>
        <v>161</v>
      </c>
      <c r="O32" s="24">
        <f>O28+O30</f>
        <v>5542</v>
      </c>
      <c r="Q32" s="251"/>
    </row>
    <row r="33" spans="1:17" ht="52.5" customHeight="1" x14ac:dyDescent="0.25">
      <c r="A33" s="261" t="s">
        <v>91</v>
      </c>
      <c r="B33" s="262"/>
      <c r="C33" s="262"/>
      <c r="D33" s="140">
        <v>30</v>
      </c>
      <c r="E33" s="141">
        <f>D33*34</f>
        <v>1020</v>
      </c>
      <c r="F33" s="140">
        <v>31</v>
      </c>
      <c r="G33" s="141">
        <f>F33*34</f>
        <v>1054</v>
      </c>
      <c r="H33" s="140">
        <v>33</v>
      </c>
      <c r="I33" s="141">
        <f>H33*34</f>
        <v>1122</v>
      </c>
      <c r="J33" s="141">
        <v>34</v>
      </c>
      <c r="K33" s="141">
        <f>J33*34</f>
        <v>1156</v>
      </c>
      <c r="L33" s="141">
        <v>35</v>
      </c>
      <c r="M33" s="141">
        <f>L33*34</f>
        <v>1190</v>
      </c>
      <c r="N33" s="141">
        <f t="shared" si="13"/>
        <v>163</v>
      </c>
      <c r="O33" s="143">
        <f>SUM(M33,K33,I33,G33,E33)</f>
        <v>5542</v>
      </c>
      <c r="P33" s="118"/>
      <c r="Q33" s="110">
        <v>5549</v>
      </c>
    </row>
    <row r="34" spans="1:17" ht="52.5" customHeight="1" thickBot="1" x14ac:dyDescent="0.3">
      <c r="A34" s="257" t="s">
        <v>113</v>
      </c>
      <c r="B34" s="258"/>
      <c r="C34" s="258"/>
      <c r="D34" s="54">
        <v>32</v>
      </c>
      <c r="E34" s="52">
        <f>D34*34</f>
        <v>1088</v>
      </c>
      <c r="F34" s="54">
        <v>33</v>
      </c>
      <c r="G34" s="52">
        <f>F34*34</f>
        <v>1122</v>
      </c>
      <c r="H34" s="54">
        <v>35</v>
      </c>
      <c r="I34" s="52">
        <f>H34*34</f>
        <v>1190</v>
      </c>
      <c r="J34" s="52">
        <v>36</v>
      </c>
      <c r="K34" s="52">
        <f>J34*34</f>
        <v>1224</v>
      </c>
      <c r="L34" s="52">
        <v>36</v>
      </c>
      <c r="M34" s="52">
        <f>L34*34</f>
        <v>1224</v>
      </c>
      <c r="N34" s="52">
        <f t="shared" ref="N34" si="14">SUM(L34,J34,H34,F34,D34)</f>
        <v>172</v>
      </c>
      <c r="O34" s="55">
        <f>SUM(M34,K34,I34,G34,E34)</f>
        <v>5848</v>
      </c>
      <c r="P34" s="94"/>
    </row>
    <row r="35" spans="1:17" ht="16.5" thickBot="1" x14ac:dyDescent="0.3">
      <c r="A35" s="214" t="s">
        <v>37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</row>
    <row r="36" spans="1:17" ht="15.75" customHeight="1" x14ac:dyDescent="0.25">
      <c r="A36" s="215" t="s">
        <v>87</v>
      </c>
      <c r="B36" s="223" t="s">
        <v>56</v>
      </c>
      <c r="C36" s="224"/>
      <c r="D36" s="286" t="s">
        <v>1</v>
      </c>
      <c r="E36" s="286"/>
      <c r="F36" s="286"/>
      <c r="G36" s="286"/>
      <c r="H36" s="286"/>
      <c r="I36" s="286"/>
      <c r="J36" s="286"/>
      <c r="K36" s="286"/>
      <c r="L36" s="286"/>
      <c r="M36" s="286"/>
      <c r="N36" s="78"/>
      <c r="O36" s="219" t="s">
        <v>42</v>
      </c>
    </row>
    <row r="37" spans="1:17" ht="80.25" customHeight="1" x14ac:dyDescent="0.25">
      <c r="A37" s="216"/>
      <c r="B37" s="225"/>
      <c r="C37" s="226"/>
      <c r="D37" s="315" t="s">
        <v>3</v>
      </c>
      <c r="E37" s="315"/>
      <c r="F37" s="315" t="s">
        <v>4</v>
      </c>
      <c r="G37" s="315"/>
      <c r="H37" s="315" t="s">
        <v>5</v>
      </c>
      <c r="I37" s="315"/>
      <c r="J37" s="315" t="s">
        <v>6</v>
      </c>
      <c r="K37" s="315"/>
      <c r="L37" s="315" t="s">
        <v>7</v>
      </c>
      <c r="M37" s="315"/>
      <c r="N37" s="162"/>
      <c r="O37" s="220"/>
    </row>
    <row r="38" spans="1:17" ht="78.75" customHeight="1" x14ac:dyDescent="0.25">
      <c r="A38" s="170" t="s">
        <v>121</v>
      </c>
      <c r="B38" s="313"/>
      <c r="C38" s="314"/>
      <c r="D38" s="169">
        <v>0.5</v>
      </c>
      <c r="E38" s="169">
        <v>17</v>
      </c>
      <c r="F38" s="169">
        <v>0.5</v>
      </c>
      <c r="G38" s="169">
        <v>17</v>
      </c>
      <c r="H38" s="169">
        <v>0.5</v>
      </c>
      <c r="I38" s="169">
        <v>17</v>
      </c>
      <c r="J38" s="169">
        <v>0.5</v>
      </c>
      <c r="K38" s="169">
        <v>17</v>
      </c>
      <c r="L38" s="169"/>
      <c r="M38" s="169"/>
      <c r="N38" s="277"/>
      <c r="O38" s="311">
        <f>SUM(M38,K38,I38,G38,E38)</f>
        <v>68</v>
      </c>
    </row>
    <row r="39" spans="1:17" ht="15.75" x14ac:dyDescent="0.25">
      <c r="A39" s="170" t="s">
        <v>122</v>
      </c>
      <c r="B39" s="313"/>
      <c r="C39" s="314"/>
      <c r="D39" s="169">
        <v>0.5</v>
      </c>
      <c r="E39" s="169">
        <v>17</v>
      </c>
      <c r="F39" s="169">
        <v>0.5</v>
      </c>
      <c r="G39" s="169">
        <v>17</v>
      </c>
      <c r="H39" s="169">
        <v>0.5</v>
      </c>
      <c r="I39" s="169">
        <v>17</v>
      </c>
      <c r="J39" s="169"/>
      <c r="K39" s="169"/>
      <c r="L39" s="169"/>
      <c r="M39" s="169"/>
      <c r="N39" s="277"/>
      <c r="O39" s="311"/>
    </row>
    <row r="40" spans="1:17" ht="15.75" x14ac:dyDescent="0.25">
      <c r="A40" s="170" t="s">
        <v>124</v>
      </c>
      <c r="B40" s="313"/>
      <c r="C40" s="314"/>
      <c r="D40" s="169"/>
      <c r="E40" s="169"/>
      <c r="F40" s="169"/>
      <c r="G40" s="169"/>
      <c r="H40" s="169"/>
      <c r="I40" s="169"/>
      <c r="J40" s="169">
        <v>0.5</v>
      </c>
      <c r="K40" s="169">
        <v>34</v>
      </c>
      <c r="L40" s="169">
        <v>0.5</v>
      </c>
      <c r="M40" s="169"/>
      <c r="N40" s="277"/>
      <c r="O40" s="311"/>
    </row>
    <row r="41" spans="1:17" ht="15.75" x14ac:dyDescent="0.25">
      <c r="A41" s="172" t="s">
        <v>28</v>
      </c>
      <c r="B41" s="313"/>
      <c r="C41" s="314"/>
      <c r="D41" s="172"/>
      <c r="E41" s="172"/>
      <c r="F41" s="172"/>
      <c r="G41" s="172"/>
      <c r="H41" s="172"/>
      <c r="I41" s="172"/>
      <c r="J41" s="169">
        <v>0.5</v>
      </c>
      <c r="K41" s="169">
        <v>17</v>
      </c>
      <c r="L41" s="169">
        <v>0.5</v>
      </c>
      <c r="M41" s="172"/>
      <c r="N41" s="277"/>
      <c r="O41" s="311"/>
    </row>
    <row r="42" spans="1:17" ht="15.75" x14ac:dyDescent="0.25">
      <c r="A42" s="170" t="s">
        <v>11</v>
      </c>
      <c r="B42" s="313" t="s">
        <v>125</v>
      </c>
      <c r="C42" s="314"/>
      <c r="D42" s="169">
        <v>1</v>
      </c>
      <c r="E42" s="169">
        <v>34</v>
      </c>
      <c r="F42" s="169">
        <v>1</v>
      </c>
      <c r="G42" s="169">
        <v>34</v>
      </c>
      <c r="H42" s="169">
        <v>1</v>
      </c>
      <c r="I42" s="169">
        <v>34</v>
      </c>
      <c r="J42" s="169">
        <v>1</v>
      </c>
      <c r="K42" s="169">
        <v>34</v>
      </c>
      <c r="L42" s="169">
        <v>1</v>
      </c>
      <c r="M42" s="169">
        <v>34</v>
      </c>
      <c r="N42" s="310"/>
      <c r="O42" s="312"/>
    </row>
    <row r="43" spans="1:17" hidden="1" x14ac:dyDescent="0.25">
      <c r="N43" s="111" t="s">
        <v>106</v>
      </c>
      <c r="O43" s="119">
        <f>O38+O33</f>
        <v>5610</v>
      </c>
    </row>
    <row r="44" spans="1:17" hidden="1" x14ac:dyDescent="0.25"/>
    <row r="45" spans="1:17" hidden="1" x14ac:dyDescent="0.25"/>
    <row r="46" spans="1:17" hidden="1" x14ac:dyDescent="0.25"/>
  </sheetData>
  <mergeCells count="68">
    <mergeCell ref="A1:O1"/>
    <mergeCell ref="A2:O2"/>
    <mergeCell ref="N3:O4"/>
    <mergeCell ref="O12:O14"/>
    <mergeCell ref="O16:O17"/>
    <mergeCell ref="F16:F17"/>
    <mergeCell ref="H16:H17"/>
    <mergeCell ref="J16:J17"/>
    <mergeCell ref="L16:L17"/>
    <mergeCell ref="L4:M4"/>
    <mergeCell ref="A6:A7"/>
    <mergeCell ref="A8:A9"/>
    <mergeCell ref="A10:A11"/>
    <mergeCell ref="A12:A15"/>
    <mergeCell ref="B12:B14"/>
    <mergeCell ref="D12:D14"/>
    <mergeCell ref="O36:O37"/>
    <mergeCell ref="A20:A22"/>
    <mergeCell ref="A23:A24"/>
    <mergeCell ref="A26:A27"/>
    <mergeCell ref="A28:C28"/>
    <mergeCell ref="A30:C30"/>
    <mergeCell ref="E12:E14"/>
    <mergeCell ref="F12:F14"/>
    <mergeCell ref="G12:G14"/>
    <mergeCell ref="A34:C34"/>
    <mergeCell ref="A36:A37"/>
    <mergeCell ref="B36:C37"/>
    <mergeCell ref="D36:M36"/>
    <mergeCell ref="D37:E37"/>
    <mergeCell ref="F37:G37"/>
    <mergeCell ref="H37:I37"/>
    <mergeCell ref="J37:K37"/>
    <mergeCell ref="A31:C31"/>
    <mergeCell ref="A32:C32"/>
    <mergeCell ref="A33:C33"/>
    <mergeCell ref="A35:O35"/>
    <mergeCell ref="L37:M37"/>
    <mergeCell ref="A3:A4"/>
    <mergeCell ref="B3:B4"/>
    <mergeCell ref="D3:M3"/>
    <mergeCell ref="D4:E4"/>
    <mergeCell ref="F4:G4"/>
    <mergeCell ref="H4:I4"/>
    <mergeCell ref="J4:K4"/>
    <mergeCell ref="I8:I9"/>
    <mergeCell ref="Q31:Q32"/>
    <mergeCell ref="O8:O9"/>
    <mergeCell ref="J8:J9"/>
    <mergeCell ref="K8:K9"/>
    <mergeCell ref="L8:L9"/>
    <mergeCell ref="M8:M9"/>
    <mergeCell ref="N8:N9"/>
    <mergeCell ref="A29:O29"/>
    <mergeCell ref="D8:D9"/>
    <mergeCell ref="E8:E9"/>
    <mergeCell ref="F8:F9"/>
    <mergeCell ref="G8:G9"/>
    <mergeCell ref="H8:H9"/>
    <mergeCell ref="A16:A19"/>
    <mergeCell ref="B16:B17"/>
    <mergeCell ref="N38:N42"/>
    <mergeCell ref="O38:O42"/>
    <mergeCell ref="B39:C39"/>
    <mergeCell ref="B40:C40"/>
    <mergeCell ref="B41:C41"/>
    <mergeCell ref="B42:C42"/>
    <mergeCell ref="B38:C38"/>
  </mergeCells>
  <pageMargins left="0.70866141732283472" right="0.70866141732283472" top="0.74803149606299213" bottom="0.74803149606299213" header="0.31496062992125984" footer="0.31496062992125984"/>
  <pageSetup paperSize="8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zoomScaleSheetLayoutView="70" workbookViewId="0">
      <selection activeCell="B41" sqref="B41:C41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  <col min="15" max="15" width="13.28515625" customWidth="1"/>
  </cols>
  <sheetData>
    <row r="1" spans="1:15" ht="32.25" customHeight="1" thickBot="1" x14ac:dyDescent="0.3">
      <c r="A1" s="232" t="s">
        <v>103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264" t="s">
        <v>0</v>
      </c>
      <c r="B3" s="254" t="s">
        <v>30</v>
      </c>
      <c r="C3" s="2" t="s">
        <v>36</v>
      </c>
      <c r="D3" s="315" t="s">
        <v>1</v>
      </c>
      <c r="E3" s="315"/>
      <c r="F3" s="315"/>
      <c r="G3" s="315"/>
      <c r="H3" s="315"/>
      <c r="I3" s="315"/>
      <c r="J3" s="315"/>
      <c r="K3" s="315"/>
      <c r="L3" s="315"/>
      <c r="M3" s="315"/>
      <c r="N3" s="267" t="s">
        <v>42</v>
      </c>
      <c r="O3" s="268"/>
    </row>
    <row r="4" spans="1:15" ht="15.75" x14ac:dyDescent="0.25">
      <c r="A4" s="264"/>
      <c r="B4" s="254"/>
      <c r="C4" s="3" t="s">
        <v>2</v>
      </c>
      <c r="D4" s="289" t="s">
        <v>3</v>
      </c>
      <c r="E4" s="289"/>
      <c r="F4" s="289" t="s">
        <v>4</v>
      </c>
      <c r="G4" s="289"/>
      <c r="H4" s="289" t="s">
        <v>5</v>
      </c>
      <c r="I4" s="289"/>
      <c r="J4" s="289" t="s">
        <v>6</v>
      </c>
      <c r="K4" s="289"/>
      <c r="L4" s="289" t="s">
        <v>7</v>
      </c>
      <c r="M4" s="289"/>
      <c r="N4" s="269"/>
      <c r="O4" s="270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183" t="s">
        <v>8</v>
      </c>
      <c r="B6" s="128" t="s">
        <v>9</v>
      </c>
      <c r="C6" s="129"/>
      <c r="D6" s="62">
        <v>5</v>
      </c>
      <c r="E6" s="15">
        <f>D6*34</f>
        <v>170</v>
      </c>
      <c r="F6" s="177">
        <v>5</v>
      </c>
      <c r="G6" s="15">
        <f>F6*34</f>
        <v>170</v>
      </c>
      <c r="H6" s="64">
        <v>4</v>
      </c>
      <c r="I6" s="15">
        <f>H6*34</f>
        <v>136</v>
      </c>
      <c r="J6" s="64">
        <v>3</v>
      </c>
      <c r="K6" s="15">
        <f>J6*34</f>
        <v>102</v>
      </c>
      <c r="L6" s="64">
        <v>3</v>
      </c>
      <c r="M6" s="15">
        <f>L6*34</f>
        <v>102</v>
      </c>
      <c r="N6" s="70">
        <f>SUM(L6,J6,H6,F6,D6)</f>
        <v>20</v>
      </c>
      <c r="O6" s="63">
        <f>SUM(M6,K6,I6,G6,E6)</f>
        <v>680</v>
      </c>
    </row>
    <row r="7" spans="1:15" ht="15.75" x14ac:dyDescent="0.25">
      <c r="A7" s="183"/>
      <c r="B7" s="128" t="s">
        <v>10</v>
      </c>
      <c r="C7" s="129"/>
      <c r="D7" s="64">
        <v>3</v>
      </c>
      <c r="E7" s="15">
        <f>D7*34</f>
        <v>102</v>
      </c>
      <c r="F7" s="64">
        <v>3</v>
      </c>
      <c r="G7" s="15">
        <f>F7*34</f>
        <v>102</v>
      </c>
      <c r="H7" s="64">
        <v>2</v>
      </c>
      <c r="I7" s="15">
        <f t="shared" ref="I7:I25" si="0">H7*34</f>
        <v>68</v>
      </c>
      <c r="J7" s="64">
        <v>2</v>
      </c>
      <c r="K7" s="15">
        <f t="shared" ref="K7:K26" si="1">J7*34</f>
        <v>68</v>
      </c>
      <c r="L7" s="64">
        <v>3</v>
      </c>
      <c r="M7" s="15">
        <f t="shared" ref="M7:M26" si="2">L7*34</f>
        <v>102</v>
      </c>
      <c r="N7" s="70">
        <f t="shared" ref="N7:N27" si="3">SUM(L7,J7,H7,F7,D7)</f>
        <v>13</v>
      </c>
      <c r="O7" s="63">
        <f>SUM(M7,K7,I7,G7,E7)</f>
        <v>442</v>
      </c>
    </row>
    <row r="8" spans="1:15" ht="63" x14ac:dyDescent="0.25">
      <c r="A8" s="183" t="s">
        <v>84</v>
      </c>
      <c r="B8" s="130" t="s">
        <v>88</v>
      </c>
      <c r="C8" s="129"/>
      <c r="D8" s="245">
        <v>4</v>
      </c>
      <c r="E8" s="247">
        <f>D8*34</f>
        <v>136</v>
      </c>
      <c r="F8" s="245">
        <v>5</v>
      </c>
      <c r="G8" s="247">
        <f>F8*34</f>
        <v>170</v>
      </c>
      <c r="H8" s="245">
        <v>3</v>
      </c>
      <c r="I8" s="247">
        <f>H8*34</f>
        <v>102</v>
      </c>
      <c r="J8" s="245">
        <v>3</v>
      </c>
      <c r="K8" s="247">
        <f>J8*34</f>
        <v>102</v>
      </c>
      <c r="L8" s="245">
        <v>3</v>
      </c>
      <c r="M8" s="247">
        <f>L8*34</f>
        <v>102</v>
      </c>
      <c r="N8" s="247">
        <f t="shared" si="3"/>
        <v>18</v>
      </c>
      <c r="O8" s="249">
        <f>SUM(M8,K8,I8,G8,E8)</f>
        <v>612</v>
      </c>
    </row>
    <row r="9" spans="1:15" ht="15.75" x14ac:dyDescent="0.25">
      <c r="A9" s="183"/>
      <c r="B9" s="128" t="s">
        <v>85</v>
      </c>
      <c r="C9" s="129"/>
      <c r="D9" s="246"/>
      <c r="E9" s="248"/>
      <c r="F9" s="246"/>
      <c r="G9" s="248"/>
      <c r="H9" s="246"/>
      <c r="I9" s="248"/>
      <c r="J9" s="246"/>
      <c r="K9" s="248"/>
      <c r="L9" s="246"/>
      <c r="M9" s="248"/>
      <c r="N9" s="248"/>
      <c r="O9" s="250"/>
    </row>
    <row r="10" spans="1:15" ht="15.75" x14ac:dyDescent="0.25">
      <c r="A10" s="145" t="s">
        <v>31</v>
      </c>
      <c r="B10" s="104" t="s">
        <v>11</v>
      </c>
      <c r="C10" s="129"/>
      <c r="D10" s="177">
        <v>2</v>
      </c>
      <c r="E10" s="15">
        <f t="shared" ref="E10:E25" si="4">D10*34</f>
        <v>68</v>
      </c>
      <c r="F10" s="177">
        <v>2</v>
      </c>
      <c r="G10" s="15">
        <f t="shared" ref="G10:G25" si="5">F10*34</f>
        <v>68</v>
      </c>
      <c r="H10" s="177">
        <v>2</v>
      </c>
      <c r="I10" s="15">
        <f t="shared" ref="I10" si="6">H10*34</f>
        <v>68</v>
      </c>
      <c r="J10" s="177">
        <v>2</v>
      </c>
      <c r="K10" s="15">
        <f t="shared" ref="K10" si="7">J10*34</f>
        <v>68</v>
      </c>
      <c r="L10" s="177">
        <v>2</v>
      </c>
      <c r="M10" s="15">
        <f t="shared" ref="M10" si="8">L10*34</f>
        <v>68</v>
      </c>
      <c r="N10" s="70">
        <f t="shared" si="3"/>
        <v>10</v>
      </c>
      <c r="O10" s="63">
        <f>SUM(E10,G10,I10,K10,M10)</f>
        <v>340</v>
      </c>
    </row>
    <row r="11" spans="1:15" ht="15.75" x14ac:dyDescent="0.25">
      <c r="A11" s="183" t="s">
        <v>38</v>
      </c>
      <c r="B11" s="278" t="s">
        <v>12</v>
      </c>
      <c r="C11" s="104" t="s">
        <v>13</v>
      </c>
      <c r="D11" s="276">
        <v>5</v>
      </c>
      <c r="E11" s="277">
        <f>5*34</f>
        <v>170</v>
      </c>
      <c r="F11" s="276">
        <v>5</v>
      </c>
      <c r="G11" s="277">
        <f>5*34</f>
        <v>170</v>
      </c>
      <c r="H11" s="62">
        <v>3</v>
      </c>
      <c r="I11" s="15">
        <f t="shared" si="0"/>
        <v>102</v>
      </c>
      <c r="J11" s="62">
        <v>3</v>
      </c>
      <c r="K11" s="15">
        <f t="shared" si="1"/>
        <v>102</v>
      </c>
      <c r="L11" s="62">
        <v>3</v>
      </c>
      <c r="M11" s="15">
        <f>L11*34</f>
        <v>102</v>
      </c>
      <c r="N11" s="70">
        <f t="shared" si="3"/>
        <v>19</v>
      </c>
      <c r="O11" s="274">
        <f>SUM(M11:M13,K11:K13,I11:I13,G11,E11)</f>
        <v>952</v>
      </c>
    </row>
    <row r="12" spans="1:15" ht="15.75" x14ac:dyDescent="0.25">
      <c r="A12" s="183"/>
      <c r="B12" s="278"/>
      <c r="C12" s="104" t="s">
        <v>14</v>
      </c>
      <c r="D12" s="276"/>
      <c r="E12" s="277"/>
      <c r="F12" s="276"/>
      <c r="G12" s="277"/>
      <c r="H12" s="62">
        <v>2</v>
      </c>
      <c r="I12" s="15">
        <f t="shared" si="0"/>
        <v>68</v>
      </c>
      <c r="J12" s="62">
        <v>2</v>
      </c>
      <c r="K12" s="15">
        <f t="shared" si="1"/>
        <v>68</v>
      </c>
      <c r="L12" s="62">
        <v>2</v>
      </c>
      <c r="M12" s="15">
        <f>L12*34</f>
        <v>68</v>
      </c>
      <c r="N12" s="70">
        <f t="shared" si="3"/>
        <v>6</v>
      </c>
      <c r="O12" s="274"/>
    </row>
    <row r="13" spans="1:15" ht="15.75" x14ac:dyDescent="0.25">
      <c r="A13" s="183"/>
      <c r="B13" s="278"/>
      <c r="C13" s="104" t="s">
        <v>15</v>
      </c>
      <c r="D13" s="276"/>
      <c r="E13" s="277"/>
      <c r="F13" s="276"/>
      <c r="G13" s="277"/>
      <c r="H13" s="62">
        <v>1</v>
      </c>
      <c r="I13" s="15">
        <f t="shared" si="0"/>
        <v>34</v>
      </c>
      <c r="J13" s="62">
        <v>1</v>
      </c>
      <c r="K13" s="15">
        <f t="shared" si="1"/>
        <v>34</v>
      </c>
      <c r="L13" s="62">
        <v>1</v>
      </c>
      <c r="M13" s="15">
        <f>L13*34</f>
        <v>34</v>
      </c>
      <c r="N13" s="70">
        <f t="shared" si="3"/>
        <v>3</v>
      </c>
      <c r="O13" s="274"/>
    </row>
    <row r="14" spans="1:15" ht="15.75" x14ac:dyDescent="0.25">
      <c r="A14" s="183"/>
      <c r="B14" s="128" t="s">
        <v>16</v>
      </c>
      <c r="C14" s="129"/>
      <c r="D14" s="5"/>
      <c r="E14" s="6"/>
      <c r="F14" s="5"/>
      <c r="G14" s="6"/>
      <c r="H14" s="64">
        <v>1</v>
      </c>
      <c r="I14" s="15">
        <f t="shared" si="0"/>
        <v>34</v>
      </c>
      <c r="J14" s="64">
        <v>1</v>
      </c>
      <c r="K14" s="15">
        <f t="shared" si="1"/>
        <v>34</v>
      </c>
      <c r="L14" s="64">
        <v>1</v>
      </c>
      <c r="M14" s="15">
        <f t="shared" si="2"/>
        <v>34</v>
      </c>
      <c r="N14" s="70">
        <f t="shared" si="3"/>
        <v>3</v>
      </c>
      <c r="O14" s="63">
        <f>SUM(E14,G14,I14,K14,M14)</f>
        <v>102</v>
      </c>
    </row>
    <row r="15" spans="1:15" ht="15.75" customHeight="1" x14ac:dyDescent="0.25">
      <c r="A15" s="183" t="s">
        <v>17</v>
      </c>
      <c r="B15" s="290" t="s">
        <v>18</v>
      </c>
      <c r="C15" s="129" t="s">
        <v>32</v>
      </c>
      <c r="D15" s="5"/>
      <c r="E15" s="6"/>
      <c r="F15" s="275">
        <v>2</v>
      </c>
      <c r="G15" s="15">
        <v>45</v>
      </c>
      <c r="H15" s="275">
        <v>2</v>
      </c>
      <c r="I15" s="15">
        <v>45</v>
      </c>
      <c r="J15" s="275">
        <v>2</v>
      </c>
      <c r="K15" s="15">
        <v>45</v>
      </c>
      <c r="L15" s="275">
        <v>2</v>
      </c>
      <c r="M15" s="15">
        <v>45</v>
      </c>
      <c r="N15" s="79">
        <f t="shared" si="3"/>
        <v>8</v>
      </c>
      <c r="O15" s="249">
        <f>SUM(M15:M16,K15:K16,I15:I16,G15:G16,E16)</f>
        <v>340</v>
      </c>
    </row>
    <row r="16" spans="1:15" ht="15.75" x14ac:dyDescent="0.25">
      <c r="A16" s="183"/>
      <c r="B16" s="290"/>
      <c r="C16" s="129" t="s">
        <v>33</v>
      </c>
      <c r="D16" s="64">
        <v>2</v>
      </c>
      <c r="E16" s="15">
        <f t="shared" si="4"/>
        <v>68</v>
      </c>
      <c r="F16" s="275"/>
      <c r="G16" s="15">
        <v>23</v>
      </c>
      <c r="H16" s="275"/>
      <c r="I16" s="15">
        <v>23</v>
      </c>
      <c r="J16" s="275"/>
      <c r="K16" s="15">
        <v>23</v>
      </c>
      <c r="L16" s="275"/>
      <c r="M16" s="15">
        <v>23</v>
      </c>
      <c r="N16" s="80">
        <f t="shared" si="3"/>
        <v>2</v>
      </c>
      <c r="O16" s="250"/>
    </row>
    <row r="17" spans="1:17" ht="15.75" x14ac:dyDescent="0.25">
      <c r="A17" s="183"/>
      <c r="B17" s="129" t="s">
        <v>19</v>
      </c>
      <c r="C17" s="129"/>
      <c r="D17" s="5"/>
      <c r="E17" s="6"/>
      <c r="F17" s="64">
        <v>1</v>
      </c>
      <c r="G17" s="15">
        <f t="shared" si="5"/>
        <v>34</v>
      </c>
      <c r="H17" s="64">
        <v>1</v>
      </c>
      <c r="I17" s="15">
        <f t="shared" si="0"/>
        <v>34</v>
      </c>
      <c r="J17" s="64">
        <v>1</v>
      </c>
      <c r="K17" s="15">
        <f t="shared" si="1"/>
        <v>34</v>
      </c>
      <c r="L17" s="64">
        <v>1</v>
      </c>
      <c r="M17" s="15">
        <f t="shared" si="2"/>
        <v>34</v>
      </c>
      <c r="N17" s="70">
        <f t="shared" si="3"/>
        <v>4</v>
      </c>
      <c r="O17" s="63">
        <f t="shared" ref="O17:O26" si="9">SUM(E17,G17,I17,K17,M17)</f>
        <v>136</v>
      </c>
    </row>
    <row r="18" spans="1:17" ht="15.75" x14ac:dyDescent="0.25">
      <c r="A18" s="183"/>
      <c r="B18" s="129" t="s">
        <v>20</v>
      </c>
      <c r="C18" s="129"/>
      <c r="D18" s="64">
        <v>1</v>
      </c>
      <c r="E18" s="15">
        <f t="shared" si="4"/>
        <v>34</v>
      </c>
      <c r="F18" s="64">
        <v>1</v>
      </c>
      <c r="G18" s="15">
        <f t="shared" si="5"/>
        <v>34</v>
      </c>
      <c r="H18" s="64">
        <v>2</v>
      </c>
      <c r="I18" s="15">
        <f t="shared" si="0"/>
        <v>68</v>
      </c>
      <c r="J18" s="64">
        <v>2</v>
      </c>
      <c r="K18" s="15">
        <f t="shared" si="1"/>
        <v>68</v>
      </c>
      <c r="L18" s="64">
        <v>2</v>
      </c>
      <c r="M18" s="15">
        <f t="shared" si="2"/>
        <v>68</v>
      </c>
      <c r="N18" s="70">
        <f t="shared" si="3"/>
        <v>8</v>
      </c>
      <c r="O18" s="63">
        <f t="shared" si="9"/>
        <v>272</v>
      </c>
    </row>
    <row r="19" spans="1:17" ht="15.75" x14ac:dyDescent="0.25">
      <c r="A19" s="183" t="s">
        <v>21</v>
      </c>
      <c r="B19" s="129" t="s">
        <v>22</v>
      </c>
      <c r="C19" s="129"/>
      <c r="D19" s="5"/>
      <c r="E19" s="6"/>
      <c r="F19" s="5"/>
      <c r="G19" s="6"/>
      <c r="H19" s="64">
        <v>2</v>
      </c>
      <c r="I19" s="15">
        <f t="shared" si="0"/>
        <v>68</v>
      </c>
      <c r="J19" s="64">
        <v>2</v>
      </c>
      <c r="K19" s="15">
        <f t="shared" si="1"/>
        <v>68</v>
      </c>
      <c r="L19" s="64">
        <v>3</v>
      </c>
      <c r="M19" s="15">
        <f t="shared" si="2"/>
        <v>102</v>
      </c>
      <c r="N19" s="70">
        <f t="shared" si="3"/>
        <v>7</v>
      </c>
      <c r="O19" s="63">
        <f t="shared" si="9"/>
        <v>238</v>
      </c>
    </row>
    <row r="20" spans="1:17" ht="15.75" x14ac:dyDescent="0.25">
      <c r="A20" s="183"/>
      <c r="B20" s="129" t="s">
        <v>23</v>
      </c>
      <c r="C20" s="129"/>
      <c r="D20" s="5"/>
      <c r="E20" s="6"/>
      <c r="F20" s="5"/>
      <c r="G20" s="6"/>
      <c r="H20" s="5"/>
      <c r="I20" s="6"/>
      <c r="J20" s="64">
        <v>2</v>
      </c>
      <c r="K20" s="15">
        <f t="shared" si="1"/>
        <v>68</v>
      </c>
      <c r="L20" s="64">
        <v>2</v>
      </c>
      <c r="M20" s="15">
        <f t="shared" si="2"/>
        <v>68</v>
      </c>
      <c r="N20" s="70">
        <f t="shared" si="3"/>
        <v>4</v>
      </c>
      <c r="O20" s="63">
        <f t="shared" si="9"/>
        <v>136</v>
      </c>
    </row>
    <row r="21" spans="1:17" ht="15.75" x14ac:dyDescent="0.25">
      <c r="A21" s="183"/>
      <c r="B21" s="132" t="s">
        <v>24</v>
      </c>
      <c r="C21" s="132"/>
      <c r="D21" s="62">
        <v>1</v>
      </c>
      <c r="E21" s="15">
        <f t="shared" si="4"/>
        <v>34</v>
      </c>
      <c r="F21" s="92">
        <v>1</v>
      </c>
      <c r="G21" s="15">
        <f t="shared" si="5"/>
        <v>34</v>
      </c>
      <c r="H21" s="92">
        <v>1</v>
      </c>
      <c r="I21" s="15">
        <f t="shared" si="0"/>
        <v>34</v>
      </c>
      <c r="J21" s="92">
        <v>2</v>
      </c>
      <c r="K21" s="15">
        <f t="shared" si="1"/>
        <v>68</v>
      </c>
      <c r="L21" s="92">
        <v>2</v>
      </c>
      <c r="M21" s="15">
        <f t="shared" si="2"/>
        <v>68</v>
      </c>
      <c r="N21" s="70">
        <f t="shared" si="3"/>
        <v>7</v>
      </c>
      <c r="O21" s="63">
        <f t="shared" si="9"/>
        <v>238</v>
      </c>
    </row>
    <row r="22" spans="1:17" ht="15.75" x14ac:dyDescent="0.25">
      <c r="A22" s="183" t="s">
        <v>25</v>
      </c>
      <c r="B22" s="135" t="s">
        <v>26</v>
      </c>
      <c r="C22" s="135"/>
      <c r="D22" s="176">
        <v>0.5</v>
      </c>
      <c r="E22" s="15">
        <f t="shared" si="4"/>
        <v>17</v>
      </c>
      <c r="F22" s="176">
        <v>0.5</v>
      </c>
      <c r="G22" s="15">
        <f t="shared" si="5"/>
        <v>17</v>
      </c>
      <c r="H22" s="176">
        <v>0.5</v>
      </c>
      <c r="I22" s="15">
        <f t="shared" si="0"/>
        <v>17</v>
      </c>
      <c r="J22" s="5"/>
      <c r="K22" s="6"/>
      <c r="L22" s="5"/>
      <c r="M22" s="6"/>
      <c r="N22" s="81">
        <f t="shared" si="3"/>
        <v>1.5</v>
      </c>
      <c r="O22" s="63">
        <f t="shared" si="9"/>
        <v>51</v>
      </c>
    </row>
    <row r="23" spans="1:17" ht="15.75" x14ac:dyDescent="0.25">
      <c r="A23" s="183"/>
      <c r="B23" s="129" t="s">
        <v>27</v>
      </c>
      <c r="C23" s="129"/>
      <c r="D23" s="177">
        <v>0.5</v>
      </c>
      <c r="E23" s="15">
        <f t="shared" si="4"/>
        <v>17</v>
      </c>
      <c r="F23" s="177">
        <v>0.5</v>
      </c>
      <c r="G23" s="15">
        <f t="shared" si="5"/>
        <v>17</v>
      </c>
      <c r="H23" s="177">
        <v>0.5</v>
      </c>
      <c r="I23" s="15">
        <f t="shared" si="0"/>
        <v>17</v>
      </c>
      <c r="J23" s="177">
        <v>0.5</v>
      </c>
      <c r="K23" s="15">
        <f t="shared" si="1"/>
        <v>17</v>
      </c>
      <c r="L23" s="5"/>
      <c r="M23" s="6"/>
      <c r="N23" s="81">
        <f t="shared" si="3"/>
        <v>2</v>
      </c>
      <c r="O23" s="63">
        <f t="shared" si="9"/>
        <v>68</v>
      </c>
    </row>
    <row r="24" spans="1:17" ht="15.75" x14ac:dyDescent="0.25">
      <c r="A24" s="100" t="s">
        <v>28</v>
      </c>
      <c r="B24" s="129" t="s">
        <v>28</v>
      </c>
      <c r="C24" s="129"/>
      <c r="D24" s="64">
        <v>2</v>
      </c>
      <c r="E24" s="15">
        <f t="shared" si="4"/>
        <v>68</v>
      </c>
      <c r="F24" s="64">
        <v>2</v>
      </c>
      <c r="G24" s="15">
        <f t="shared" si="5"/>
        <v>68</v>
      </c>
      <c r="H24" s="64">
        <v>2</v>
      </c>
      <c r="I24" s="15">
        <f t="shared" si="0"/>
        <v>68</v>
      </c>
      <c r="J24" s="177">
        <v>0.5</v>
      </c>
      <c r="K24" s="15">
        <f t="shared" si="1"/>
        <v>17</v>
      </c>
      <c r="L24" s="177">
        <v>0.5</v>
      </c>
      <c r="M24" s="61">
        <f t="shared" si="2"/>
        <v>17</v>
      </c>
      <c r="N24" s="77">
        <f t="shared" si="3"/>
        <v>7</v>
      </c>
      <c r="O24" s="63">
        <f t="shared" si="9"/>
        <v>238</v>
      </c>
    </row>
    <row r="25" spans="1:17" ht="15.75" x14ac:dyDescent="0.25">
      <c r="A25" s="183" t="s">
        <v>34</v>
      </c>
      <c r="B25" s="132" t="s">
        <v>29</v>
      </c>
      <c r="C25" s="132"/>
      <c r="D25" s="92">
        <v>2</v>
      </c>
      <c r="E25" s="15">
        <f t="shared" si="4"/>
        <v>68</v>
      </c>
      <c r="F25" s="92">
        <v>2</v>
      </c>
      <c r="G25" s="15">
        <f t="shared" si="5"/>
        <v>68</v>
      </c>
      <c r="H25" s="92">
        <v>2</v>
      </c>
      <c r="I25" s="15">
        <f t="shared" si="0"/>
        <v>68</v>
      </c>
      <c r="J25" s="92">
        <v>2</v>
      </c>
      <c r="K25" s="15">
        <f t="shared" si="1"/>
        <v>68</v>
      </c>
      <c r="L25" s="177">
        <v>1.5</v>
      </c>
      <c r="M25" s="15">
        <f t="shared" si="2"/>
        <v>51</v>
      </c>
      <c r="N25" s="70">
        <f t="shared" si="3"/>
        <v>9.5</v>
      </c>
      <c r="O25" s="63">
        <f t="shared" si="9"/>
        <v>323</v>
      </c>
    </row>
    <row r="26" spans="1:17" ht="32.25" customHeight="1" x14ac:dyDescent="0.25">
      <c r="A26" s="183"/>
      <c r="B26" s="135" t="s">
        <v>35</v>
      </c>
      <c r="C26" s="129"/>
      <c r="D26" s="5"/>
      <c r="E26" s="6"/>
      <c r="F26" s="5"/>
      <c r="G26" s="6"/>
      <c r="H26" s="5"/>
      <c r="I26" s="6"/>
      <c r="J26" s="64">
        <v>1</v>
      </c>
      <c r="K26" s="15">
        <f t="shared" si="1"/>
        <v>34</v>
      </c>
      <c r="L26" s="64">
        <v>1</v>
      </c>
      <c r="M26" s="15">
        <f t="shared" si="2"/>
        <v>34</v>
      </c>
      <c r="N26" s="70">
        <f t="shared" si="3"/>
        <v>2</v>
      </c>
      <c r="O26" s="63">
        <f t="shared" si="9"/>
        <v>68</v>
      </c>
    </row>
    <row r="27" spans="1:17" ht="32.25" customHeight="1" thickBot="1" x14ac:dyDescent="0.3">
      <c r="A27" s="198" t="s">
        <v>39</v>
      </c>
      <c r="B27" s="199"/>
      <c r="C27" s="199"/>
      <c r="D27" s="29">
        <f t="shared" ref="D27:M27" si="10">SUM(D6:D26)</f>
        <v>28</v>
      </c>
      <c r="E27" s="29">
        <f t="shared" si="10"/>
        <v>952</v>
      </c>
      <c r="F27" s="29">
        <f t="shared" si="10"/>
        <v>30</v>
      </c>
      <c r="G27" s="29">
        <f t="shared" si="10"/>
        <v>1020</v>
      </c>
      <c r="H27" s="29">
        <f t="shared" si="10"/>
        <v>31</v>
      </c>
      <c r="I27" s="29">
        <f t="shared" si="10"/>
        <v>1054</v>
      </c>
      <c r="J27" s="29">
        <f t="shared" si="10"/>
        <v>32</v>
      </c>
      <c r="K27" s="29">
        <f t="shared" si="10"/>
        <v>1088</v>
      </c>
      <c r="L27" s="29">
        <f t="shared" si="10"/>
        <v>33</v>
      </c>
      <c r="M27" s="29">
        <f t="shared" si="10"/>
        <v>1122</v>
      </c>
      <c r="N27" s="82">
        <f t="shared" si="3"/>
        <v>154</v>
      </c>
      <c r="O27" s="30">
        <f>SUM(O6:O26)</f>
        <v>5236</v>
      </c>
    </row>
    <row r="28" spans="1:17" ht="16.5" thickBot="1" x14ac:dyDescent="0.3">
      <c r="A28" s="200" t="s">
        <v>47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</row>
    <row r="29" spans="1:17" ht="124.5" customHeight="1" x14ac:dyDescent="0.25">
      <c r="A29" s="259" t="s">
        <v>41</v>
      </c>
      <c r="B29" s="260"/>
      <c r="C29" s="260"/>
      <c r="D29" s="107">
        <v>0</v>
      </c>
      <c r="E29" s="107">
        <v>0</v>
      </c>
      <c r="F29" s="107">
        <v>0</v>
      </c>
      <c r="G29" s="107">
        <f t="shared" ref="G29:O29" si="11">G32-G27</f>
        <v>0</v>
      </c>
      <c r="H29" s="107">
        <v>1</v>
      </c>
      <c r="I29" s="107">
        <f t="shared" si="11"/>
        <v>34</v>
      </c>
      <c r="J29" s="107">
        <v>1</v>
      </c>
      <c r="K29" s="107">
        <f t="shared" si="11"/>
        <v>34</v>
      </c>
      <c r="L29" s="107">
        <v>2</v>
      </c>
      <c r="M29" s="107">
        <f>L29*34</f>
        <v>68</v>
      </c>
      <c r="N29" s="107">
        <f t="shared" si="11"/>
        <v>4</v>
      </c>
      <c r="O29" s="142">
        <f t="shared" si="11"/>
        <v>136</v>
      </c>
    </row>
    <row r="30" spans="1:17" ht="37.5" customHeight="1" x14ac:dyDescent="0.25">
      <c r="A30" s="204" t="s">
        <v>40</v>
      </c>
      <c r="B30" s="205"/>
      <c r="C30" s="205"/>
      <c r="D30" s="23">
        <f>D29</f>
        <v>0</v>
      </c>
      <c r="E30" s="23">
        <f t="shared" ref="E30:N30" si="12">E29</f>
        <v>0</v>
      </c>
      <c r="F30" s="23">
        <f t="shared" si="12"/>
        <v>0</v>
      </c>
      <c r="G30" s="23">
        <f t="shared" si="12"/>
        <v>0</v>
      </c>
      <c r="H30" s="23">
        <f t="shared" si="12"/>
        <v>1</v>
      </c>
      <c r="I30" s="23">
        <f t="shared" si="12"/>
        <v>34</v>
      </c>
      <c r="J30" s="23">
        <f t="shared" si="12"/>
        <v>1</v>
      </c>
      <c r="K30" s="23">
        <f t="shared" si="12"/>
        <v>34</v>
      </c>
      <c r="L30" s="23">
        <f t="shared" si="12"/>
        <v>2</v>
      </c>
      <c r="M30" s="23">
        <f t="shared" si="12"/>
        <v>68</v>
      </c>
      <c r="N30" s="23">
        <f t="shared" si="12"/>
        <v>4</v>
      </c>
      <c r="O30" s="24">
        <f>M30+K30+I30+G30+E30</f>
        <v>136</v>
      </c>
      <c r="Q30" s="251" t="s">
        <v>105</v>
      </c>
    </row>
    <row r="31" spans="1:17" ht="52.5" customHeight="1" x14ac:dyDescent="0.25">
      <c r="A31" s="196" t="s">
        <v>45</v>
      </c>
      <c r="B31" s="197"/>
      <c r="C31" s="197"/>
      <c r="D31" s="23">
        <f>D29+D27</f>
        <v>28</v>
      </c>
      <c r="E31" s="23">
        <f>E27+E29</f>
        <v>952</v>
      </c>
      <c r="F31" s="23">
        <f>F29+F27</f>
        <v>30</v>
      </c>
      <c r="G31" s="23">
        <f>G27+G29</f>
        <v>1020</v>
      </c>
      <c r="H31" s="23">
        <f>H29+H27</f>
        <v>32</v>
      </c>
      <c r="I31" s="23">
        <f>I27+I29</f>
        <v>1088</v>
      </c>
      <c r="J31" s="23">
        <f>J29+J27</f>
        <v>33</v>
      </c>
      <c r="K31" s="23">
        <f>K27+K29</f>
        <v>1122</v>
      </c>
      <c r="L31" s="23">
        <f>L29+L27</f>
        <v>35</v>
      </c>
      <c r="M31" s="23">
        <f>M27+M29</f>
        <v>1190</v>
      </c>
      <c r="N31" s="23">
        <f t="shared" ref="N31" si="13">SUM(D31,F31,H31,J31,L31)</f>
        <v>158</v>
      </c>
      <c r="O31" s="24">
        <f>O27+O29</f>
        <v>5372</v>
      </c>
      <c r="Q31" s="251"/>
    </row>
    <row r="32" spans="1:17" ht="52.5" customHeight="1" x14ac:dyDescent="0.25">
      <c r="A32" s="261" t="s">
        <v>91</v>
      </c>
      <c r="B32" s="262"/>
      <c r="C32" s="262"/>
      <c r="D32" s="140">
        <f>D27+D30</f>
        <v>28</v>
      </c>
      <c r="E32" s="141">
        <f>D32*34</f>
        <v>952</v>
      </c>
      <c r="F32" s="140">
        <f>F27+F30</f>
        <v>30</v>
      </c>
      <c r="G32" s="141">
        <f>F32*34</f>
        <v>1020</v>
      </c>
      <c r="H32" s="140">
        <f>H27+H30</f>
        <v>32</v>
      </c>
      <c r="I32" s="141">
        <f>H32*34</f>
        <v>1088</v>
      </c>
      <c r="J32" s="140">
        <f>J27+J30</f>
        <v>33</v>
      </c>
      <c r="K32" s="141">
        <f>J32*34</f>
        <v>1122</v>
      </c>
      <c r="L32" s="140">
        <f>L27+L30</f>
        <v>35</v>
      </c>
      <c r="M32" s="141">
        <f>L32*34</f>
        <v>1190</v>
      </c>
      <c r="N32" s="141">
        <f t="shared" ref="N32" si="14">SUM(D32,F32,H32,J32,L32)</f>
        <v>158</v>
      </c>
      <c r="O32" s="143">
        <f>SUM(M32,K32,I32,G32,E32)</f>
        <v>5372</v>
      </c>
      <c r="P32" s="118"/>
      <c r="Q32" s="110">
        <v>5549</v>
      </c>
    </row>
    <row r="33" spans="1:16" ht="52.5" customHeight="1" thickBot="1" x14ac:dyDescent="0.3">
      <c r="A33" s="257" t="s">
        <v>113</v>
      </c>
      <c r="B33" s="258"/>
      <c r="C33" s="258"/>
      <c r="D33" s="54">
        <v>32</v>
      </c>
      <c r="E33" s="52">
        <f>D33*34</f>
        <v>1088</v>
      </c>
      <c r="F33" s="54">
        <v>33</v>
      </c>
      <c r="G33" s="52">
        <f>F33*34</f>
        <v>1122</v>
      </c>
      <c r="H33" s="54">
        <v>35</v>
      </c>
      <c r="I33" s="52">
        <f>H33*34</f>
        <v>1190</v>
      </c>
      <c r="J33" s="52">
        <v>36</v>
      </c>
      <c r="K33" s="52">
        <f>J33*34</f>
        <v>1224</v>
      </c>
      <c r="L33" s="52">
        <v>36</v>
      </c>
      <c r="M33" s="52">
        <f>L33*34</f>
        <v>1224</v>
      </c>
      <c r="N33" s="52">
        <f t="shared" ref="N33" si="15">SUM(L33,J33,H33,F33,D33)</f>
        <v>172</v>
      </c>
      <c r="O33" s="55">
        <f>SUM(M33,K33,I33,G33,E33)</f>
        <v>5848</v>
      </c>
      <c r="P33" s="94"/>
    </row>
    <row r="34" spans="1:16" ht="16.5" thickBot="1" x14ac:dyDescent="0.3">
      <c r="A34" s="214" t="s">
        <v>37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</row>
    <row r="35" spans="1:16" ht="15.75" customHeight="1" x14ac:dyDescent="0.25">
      <c r="A35" s="215" t="s">
        <v>87</v>
      </c>
      <c r="B35" s="223" t="s">
        <v>56</v>
      </c>
      <c r="C35" s="224"/>
      <c r="D35" s="286" t="s">
        <v>1</v>
      </c>
      <c r="E35" s="286"/>
      <c r="F35" s="286"/>
      <c r="G35" s="286"/>
      <c r="H35" s="286"/>
      <c r="I35" s="286"/>
      <c r="J35" s="286"/>
      <c r="K35" s="286"/>
      <c r="L35" s="286"/>
      <c r="M35" s="286"/>
      <c r="N35" s="78"/>
      <c r="O35" s="219" t="s">
        <v>42</v>
      </c>
    </row>
    <row r="36" spans="1:16" ht="80.25" customHeight="1" x14ac:dyDescent="0.25">
      <c r="A36" s="216"/>
      <c r="B36" s="225"/>
      <c r="C36" s="226"/>
      <c r="D36" s="315" t="s">
        <v>3</v>
      </c>
      <c r="E36" s="315"/>
      <c r="F36" s="315" t="s">
        <v>4</v>
      </c>
      <c r="G36" s="315"/>
      <c r="H36" s="315" t="s">
        <v>5</v>
      </c>
      <c r="I36" s="315"/>
      <c r="J36" s="315" t="s">
        <v>6</v>
      </c>
      <c r="K36" s="315"/>
      <c r="L36" s="315" t="s">
        <v>7</v>
      </c>
      <c r="M36" s="315"/>
      <c r="N36" s="162"/>
      <c r="O36" s="220"/>
    </row>
    <row r="37" spans="1:16" ht="58.5" customHeight="1" x14ac:dyDescent="0.25">
      <c r="A37" s="170" t="s">
        <v>121</v>
      </c>
      <c r="B37" s="313"/>
      <c r="C37" s="314"/>
      <c r="D37" s="169">
        <v>0.5</v>
      </c>
      <c r="E37" s="169">
        <v>17</v>
      </c>
      <c r="F37" s="169">
        <v>0.5</v>
      </c>
      <c r="G37" s="169">
        <v>17</v>
      </c>
      <c r="H37" s="169">
        <v>0.5</v>
      </c>
      <c r="I37" s="169">
        <v>17</v>
      </c>
      <c r="J37" s="169">
        <v>0.5</v>
      </c>
      <c r="K37" s="169">
        <v>17</v>
      </c>
      <c r="L37" s="169"/>
      <c r="M37" s="169"/>
      <c r="N37" s="277"/>
      <c r="O37" s="311">
        <f>SUM(M37,K37,I37,G37,E37)</f>
        <v>68</v>
      </c>
    </row>
    <row r="38" spans="1:16" ht="15.75" x14ac:dyDescent="0.25">
      <c r="A38" s="170" t="s">
        <v>122</v>
      </c>
      <c r="B38" s="313"/>
      <c r="C38" s="314"/>
      <c r="D38" s="169">
        <v>0.5</v>
      </c>
      <c r="E38" s="169">
        <v>17</v>
      </c>
      <c r="F38" s="169">
        <v>0.5</v>
      </c>
      <c r="G38" s="169">
        <v>17</v>
      </c>
      <c r="H38" s="169">
        <v>0.5</v>
      </c>
      <c r="I38" s="169">
        <v>17</v>
      </c>
      <c r="J38" s="169"/>
      <c r="K38" s="169"/>
      <c r="L38" s="169"/>
      <c r="M38" s="169"/>
      <c r="N38" s="277"/>
      <c r="O38" s="311"/>
    </row>
    <row r="39" spans="1:16" ht="15.75" x14ac:dyDescent="0.25">
      <c r="A39" s="170" t="s">
        <v>124</v>
      </c>
      <c r="B39" s="313"/>
      <c r="C39" s="314"/>
      <c r="D39" s="169"/>
      <c r="E39" s="169"/>
      <c r="F39" s="169"/>
      <c r="G39" s="169"/>
      <c r="H39" s="169"/>
      <c r="I39" s="169"/>
      <c r="J39" s="169">
        <v>0.5</v>
      </c>
      <c r="K39" s="169">
        <v>34</v>
      </c>
      <c r="L39" s="169">
        <v>0.5</v>
      </c>
      <c r="M39" s="169"/>
      <c r="N39" s="277"/>
      <c r="O39" s="311"/>
    </row>
    <row r="40" spans="1:16" ht="15.75" x14ac:dyDescent="0.25">
      <c r="A40" s="172" t="s">
        <v>28</v>
      </c>
      <c r="B40" s="313"/>
      <c r="C40" s="314"/>
      <c r="D40" s="172"/>
      <c r="E40" s="172"/>
      <c r="F40" s="172"/>
      <c r="G40" s="172"/>
      <c r="H40" s="172"/>
      <c r="I40" s="172"/>
      <c r="J40" s="169">
        <v>0.5</v>
      </c>
      <c r="K40" s="169">
        <v>17</v>
      </c>
      <c r="L40" s="169">
        <v>0.5</v>
      </c>
      <c r="M40" s="172"/>
      <c r="N40" s="277"/>
      <c r="O40" s="311"/>
      <c r="P40" s="118"/>
    </row>
    <row r="41" spans="1:16" ht="15.75" x14ac:dyDescent="0.25">
      <c r="A41" s="170" t="s">
        <v>11</v>
      </c>
      <c r="B41" s="313" t="s">
        <v>125</v>
      </c>
      <c r="C41" s="314"/>
      <c r="D41" s="169">
        <v>1</v>
      </c>
      <c r="E41" s="169">
        <v>34</v>
      </c>
      <c r="F41" s="169">
        <v>1</v>
      </c>
      <c r="G41" s="169">
        <v>34</v>
      </c>
      <c r="H41" s="169">
        <v>1</v>
      </c>
      <c r="I41" s="169">
        <v>34</v>
      </c>
      <c r="J41" s="169">
        <v>1</v>
      </c>
      <c r="K41" s="169">
        <v>34</v>
      </c>
      <c r="L41" s="169">
        <v>1</v>
      </c>
      <c r="M41" s="169">
        <v>34</v>
      </c>
      <c r="N41" s="310"/>
      <c r="O41" s="312"/>
    </row>
    <row r="42" spans="1:16" hidden="1" x14ac:dyDescent="0.25">
      <c r="N42" s="111" t="s">
        <v>106</v>
      </c>
      <c r="O42" s="119">
        <f>O37+O32</f>
        <v>5440</v>
      </c>
    </row>
    <row r="43" spans="1:16" hidden="1" x14ac:dyDescent="0.25"/>
    <row r="44" spans="1:16" hidden="1" x14ac:dyDescent="0.25"/>
  </sheetData>
  <mergeCells count="67">
    <mergeCell ref="A1:O1"/>
    <mergeCell ref="A2:O2"/>
    <mergeCell ref="N3:O4"/>
    <mergeCell ref="O11:O13"/>
    <mergeCell ref="O15:O16"/>
    <mergeCell ref="A15:A18"/>
    <mergeCell ref="B15:B16"/>
    <mergeCell ref="F15:F16"/>
    <mergeCell ref="H15:H16"/>
    <mergeCell ref="J15:J16"/>
    <mergeCell ref="L15:L16"/>
    <mergeCell ref="L4:M4"/>
    <mergeCell ref="A6:A7"/>
    <mergeCell ref="A8:A9"/>
    <mergeCell ref="A11:A14"/>
    <mergeCell ref="B11:B13"/>
    <mergeCell ref="J36:K36"/>
    <mergeCell ref="A29:C29"/>
    <mergeCell ref="A30:C30"/>
    <mergeCell ref="A31:C31"/>
    <mergeCell ref="A34:O34"/>
    <mergeCell ref="L36:M36"/>
    <mergeCell ref="O35:O36"/>
    <mergeCell ref="D36:E36"/>
    <mergeCell ref="F36:G36"/>
    <mergeCell ref="H36:I36"/>
    <mergeCell ref="A32:C32"/>
    <mergeCell ref="A33:C33"/>
    <mergeCell ref="A35:A36"/>
    <mergeCell ref="B35:C36"/>
    <mergeCell ref="D35:M35"/>
    <mergeCell ref="A19:A21"/>
    <mergeCell ref="A22:A23"/>
    <mergeCell ref="A25:A26"/>
    <mergeCell ref="A27:C27"/>
    <mergeCell ref="A28:O28"/>
    <mergeCell ref="G11:G13"/>
    <mergeCell ref="A3:A4"/>
    <mergeCell ref="B3:B4"/>
    <mergeCell ref="D3:M3"/>
    <mergeCell ref="D4:E4"/>
    <mergeCell ref="F4:G4"/>
    <mergeCell ref="H4:I4"/>
    <mergeCell ref="J4:K4"/>
    <mergeCell ref="Q30:Q31"/>
    <mergeCell ref="D8:D9"/>
    <mergeCell ref="F8:F9"/>
    <mergeCell ref="H8:H9"/>
    <mergeCell ref="J8:J9"/>
    <mergeCell ref="L8:L9"/>
    <mergeCell ref="N8:N9"/>
    <mergeCell ref="O8:O9"/>
    <mergeCell ref="E8:E9"/>
    <mergeCell ref="G8:G9"/>
    <mergeCell ref="I8:I9"/>
    <mergeCell ref="K8:K9"/>
    <mergeCell ref="M8:M9"/>
    <mergeCell ref="D11:D13"/>
    <mergeCell ref="E11:E13"/>
    <mergeCell ref="F11:F13"/>
    <mergeCell ref="B37:C37"/>
    <mergeCell ref="N37:N41"/>
    <mergeCell ref="O37:O41"/>
    <mergeCell ref="B38:C38"/>
    <mergeCell ref="B39:C39"/>
    <mergeCell ref="B40:C40"/>
    <mergeCell ref="B41:C41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="90" zoomScaleNormal="90" zoomScaleSheetLayoutView="80" workbookViewId="0">
      <selection activeCell="L11" sqref="L11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</cols>
  <sheetData>
    <row r="1" spans="1:15" ht="28.5" customHeight="1" thickBot="1" x14ac:dyDescent="0.3">
      <c r="A1" s="232" t="s">
        <v>118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264" t="s">
        <v>0</v>
      </c>
      <c r="B3" s="254" t="s">
        <v>30</v>
      </c>
      <c r="C3" s="2" t="s">
        <v>36</v>
      </c>
      <c r="D3" s="315" t="s">
        <v>1</v>
      </c>
      <c r="E3" s="315"/>
      <c r="F3" s="315"/>
      <c r="G3" s="315"/>
      <c r="H3" s="315"/>
      <c r="I3" s="315"/>
      <c r="J3" s="315"/>
      <c r="K3" s="315"/>
      <c r="L3" s="315"/>
      <c r="M3" s="315"/>
      <c r="N3" s="267" t="s">
        <v>42</v>
      </c>
      <c r="O3" s="268"/>
    </row>
    <row r="4" spans="1:15" ht="15.75" x14ac:dyDescent="0.25">
      <c r="A4" s="264"/>
      <c r="B4" s="254"/>
      <c r="C4" s="3" t="s">
        <v>2</v>
      </c>
      <c r="D4" s="289" t="s">
        <v>3</v>
      </c>
      <c r="E4" s="289"/>
      <c r="F4" s="289" t="s">
        <v>4</v>
      </c>
      <c r="G4" s="289"/>
      <c r="H4" s="289" t="s">
        <v>5</v>
      </c>
      <c r="I4" s="289"/>
      <c r="J4" s="289" t="s">
        <v>6</v>
      </c>
      <c r="K4" s="289"/>
      <c r="L4" s="289" t="s">
        <v>7</v>
      </c>
      <c r="M4" s="289"/>
      <c r="N4" s="269"/>
      <c r="O4" s="270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242" t="s">
        <v>8</v>
      </c>
      <c r="B6" s="10" t="s">
        <v>9</v>
      </c>
      <c r="C6" s="1"/>
      <c r="D6" s="101">
        <v>5</v>
      </c>
      <c r="E6" s="15">
        <f>D6*34</f>
        <v>170</v>
      </c>
      <c r="F6" s="101">
        <v>6</v>
      </c>
      <c r="G6" s="15">
        <f>F6*34</f>
        <v>204</v>
      </c>
      <c r="H6" s="103">
        <v>4</v>
      </c>
      <c r="I6" s="15">
        <f>H6*34</f>
        <v>136</v>
      </c>
      <c r="J6" s="103">
        <v>3</v>
      </c>
      <c r="K6" s="15">
        <f>J6*34</f>
        <v>102</v>
      </c>
      <c r="L6" s="103">
        <v>3</v>
      </c>
      <c r="M6" s="15">
        <f>L6*34</f>
        <v>102</v>
      </c>
      <c r="N6" s="70">
        <f>SUM(L6,J6,H6,F6,D6)</f>
        <v>21</v>
      </c>
      <c r="O6" s="102">
        <f>SUM(M6,K6,I6,G6,E6)</f>
        <v>714</v>
      </c>
    </row>
    <row r="7" spans="1:15" ht="15.75" x14ac:dyDescent="0.25">
      <c r="A7" s="242"/>
      <c r="B7" s="10" t="s">
        <v>10</v>
      </c>
      <c r="C7" s="1"/>
      <c r="D7" s="103">
        <v>3</v>
      </c>
      <c r="E7" s="15">
        <f>D7*34</f>
        <v>102</v>
      </c>
      <c r="F7" s="103">
        <v>3</v>
      </c>
      <c r="G7" s="15">
        <f>F7*34</f>
        <v>102</v>
      </c>
      <c r="H7" s="103">
        <v>2</v>
      </c>
      <c r="I7" s="15">
        <f t="shared" ref="I7:I26" si="0">H7*34</f>
        <v>68</v>
      </c>
      <c r="J7" s="103">
        <v>2</v>
      </c>
      <c r="K7" s="15">
        <f t="shared" ref="K7:K27" si="1">J7*34</f>
        <v>68</v>
      </c>
      <c r="L7" s="103">
        <v>3</v>
      </c>
      <c r="M7" s="15">
        <f t="shared" ref="M7:M27" si="2">L7*34</f>
        <v>102</v>
      </c>
      <c r="N7" s="70">
        <f t="shared" ref="N7:N28" si="3">SUM(L7,J7,H7,F7,D7)</f>
        <v>13</v>
      </c>
      <c r="O7" s="102">
        <f>SUM(M7,K7,I7,G7,E7)</f>
        <v>442</v>
      </c>
    </row>
    <row r="8" spans="1:15" ht="63" x14ac:dyDescent="0.25">
      <c r="A8" s="242" t="s">
        <v>84</v>
      </c>
      <c r="B8" s="51" t="s">
        <v>88</v>
      </c>
      <c r="C8" s="1"/>
      <c r="D8" s="245">
        <v>3</v>
      </c>
      <c r="E8" s="247">
        <f>D8*34</f>
        <v>102</v>
      </c>
      <c r="F8" s="245">
        <v>3</v>
      </c>
      <c r="G8" s="247">
        <f>F8*34</f>
        <v>102</v>
      </c>
      <c r="H8" s="245">
        <v>3</v>
      </c>
      <c r="I8" s="247">
        <f>H8*34</f>
        <v>102</v>
      </c>
      <c r="J8" s="245">
        <v>3</v>
      </c>
      <c r="K8" s="247">
        <f>J8*34</f>
        <v>102</v>
      </c>
      <c r="L8" s="245">
        <v>3</v>
      </c>
      <c r="M8" s="247">
        <f>L8*34</f>
        <v>102</v>
      </c>
      <c r="N8" s="247">
        <f t="shared" si="3"/>
        <v>15</v>
      </c>
      <c r="O8" s="249">
        <f>SUM(M8,K8,I8,G8,E8)</f>
        <v>510</v>
      </c>
    </row>
    <row r="9" spans="1:15" ht="15.75" x14ac:dyDescent="0.25">
      <c r="A9" s="242"/>
      <c r="B9" s="51" t="s">
        <v>85</v>
      </c>
      <c r="C9" s="1"/>
      <c r="D9" s="246"/>
      <c r="E9" s="248"/>
      <c r="F9" s="246"/>
      <c r="G9" s="248"/>
      <c r="H9" s="246"/>
      <c r="I9" s="248"/>
      <c r="J9" s="246"/>
      <c r="K9" s="248"/>
      <c r="L9" s="246"/>
      <c r="M9" s="248"/>
      <c r="N9" s="248"/>
      <c r="O9" s="250"/>
    </row>
    <row r="10" spans="1:15" ht="15.75" x14ac:dyDescent="0.25">
      <c r="A10" s="308" t="s">
        <v>31</v>
      </c>
      <c r="B10" s="9" t="s">
        <v>11</v>
      </c>
      <c r="C10" s="1"/>
      <c r="D10" s="101">
        <v>3</v>
      </c>
      <c r="E10" s="15">
        <f t="shared" ref="E10:E26" si="4">D10*34</f>
        <v>102</v>
      </c>
      <c r="F10" s="101">
        <v>3</v>
      </c>
      <c r="G10" s="15">
        <f t="shared" ref="G10:G26" si="5">F10*34</f>
        <v>102</v>
      </c>
      <c r="H10" s="101">
        <v>3</v>
      </c>
      <c r="I10" s="15">
        <f t="shared" ref="I10" si="6">H10*34</f>
        <v>102</v>
      </c>
      <c r="J10" s="101">
        <v>3</v>
      </c>
      <c r="K10" s="15">
        <f t="shared" ref="K10" si="7">J10*34</f>
        <v>102</v>
      </c>
      <c r="L10" s="101">
        <v>3</v>
      </c>
      <c r="M10" s="15">
        <f t="shared" ref="M10" si="8">L10*34</f>
        <v>102</v>
      </c>
      <c r="N10" s="70">
        <f t="shared" si="3"/>
        <v>15</v>
      </c>
      <c r="O10" s="102">
        <f>SUM(E10,G10,I10,K10,M10)</f>
        <v>510</v>
      </c>
    </row>
    <row r="11" spans="1:15" ht="15.75" x14ac:dyDescent="0.25">
      <c r="A11" s="309"/>
      <c r="B11" s="9" t="s">
        <v>86</v>
      </c>
      <c r="C11" s="4"/>
      <c r="D11" s="157">
        <v>0</v>
      </c>
      <c r="E11" s="15">
        <f t="shared" si="4"/>
        <v>0</v>
      </c>
      <c r="F11" s="157">
        <v>0</v>
      </c>
      <c r="G11" s="15">
        <f t="shared" si="5"/>
        <v>0</v>
      </c>
      <c r="H11" s="157">
        <v>0</v>
      </c>
      <c r="I11" s="15">
        <f t="shared" si="0"/>
        <v>0</v>
      </c>
      <c r="J11" s="157">
        <v>0</v>
      </c>
      <c r="K11" s="15">
        <f t="shared" si="1"/>
        <v>0</v>
      </c>
      <c r="L11" s="157">
        <v>0</v>
      </c>
      <c r="M11" s="15">
        <f t="shared" si="2"/>
        <v>0</v>
      </c>
      <c r="N11" s="70">
        <f t="shared" si="3"/>
        <v>0</v>
      </c>
      <c r="O11" s="102">
        <f>SUM(E11,G11,I11,K11,M11)</f>
        <v>0</v>
      </c>
    </row>
    <row r="12" spans="1:15" ht="15.75" x14ac:dyDescent="0.25">
      <c r="A12" s="242" t="s">
        <v>38</v>
      </c>
      <c r="B12" s="278" t="s">
        <v>12</v>
      </c>
      <c r="C12" s="9" t="s">
        <v>13</v>
      </c>
      <c r="D12" s="276">
        <v>5</v>
      </c>
      <c r="E12" s="277">
        <f>5*34</f>
        <v>170</v>
      </c>
      <c r="F12" s="276">
        <v>5</v>
      </c>
      <c r="G12" s="277">
        <f>5*34</f>
        <v>170</v>
      </c>
      <c r="H12" s="101">
        <v>3</v>
      </c>
      <c r="I12" s="15">
        <f t="shared" si="0"/>
        <v>102</v>
      </c>
      <c r="J12" s="101">
        <v>3</v>
      </c>
      <c r="K12" s="15">
        <f t="shared" si="1"/>
        <v>102</v>
      </c>
      <c r="L12" s="101">
        <v>3</v>
      </c>
      <c r="M12" s="15">
        <f>L12*34</f>
        <v>102</v>
      </c>
      <c r="N12" s="70">
        <f t="shared" si="3"/>
        <v>19</v>
      </c>
      <c r="O12" s="274">
        <f>SUM(M12:M14,K12:K14,I12:I14,G12,E12)</f>
        <v>952</v>
      </c>
    </row>
    <row r="13" spans="1:15" ht="15.75" x14ac:dyDescent="0.25">
      <c r="A13" s="242"/>
      <c r="B13" s="278"/>
      <c r="C13" s="9" t="s">
        <v>14</v>
      </c>
      <c r="D13" s="276"/>
      <c r="E13" s="277"/>
      <c r="F13" s="276"/>
      <c r="G13" s="277"/>
      <c r="H13" s="101">
        <v>2</v>
      </c>
      <c r="I13" s="15">
        <f t="shared" si="0"/>
        <v>68</v>
      </c>
      <c r="J13" s="101">
        <v>2</v>
      </c>
      <c r="K13" s="15">
        <f t="shared" si="1"/>
        <v>68</v>
      </c>
      <c r="L13" s="101">
        <v>2</v>
      </c>
      <c r="M13" s="15">
        <f>L13*34</f>
        <v>68</v>
      </c>
      <c r="N13" s="70">
        <f t="shared" si="3"/>
        <v>6</v>
      </c>
      <c r="O13" s="274"/>
    </row>
    <row r="14" spans="1:15" ht="15.75" x14ac:dyDescent="0.25">
      <c r="A14" s="242"/>
      <c r="B14" s="278"/>
      <c r="C14" s="9" t="s">
        <v>15</v>
      </c>
      <c r="D14" s="276"/>
      <c r="E14" s="277"/>
      <c r="F14" s="276"/>
      <c r="G14" s="277"/>
      <c r="H14" s="101">
        <v>1</v>
      </c>
      <c r="I14" s="15">
        <f t="shared" si="0"/>
        <v>34</v>
      </c>
      <c r="J14" s="101">
        <v>1</v>
      </c>
      <c r="K14" s="15">
        <f t="shared" si="1"/>
        <v>34</v>
      </c>
      <c r="L14" s="101">
        <v>1</v>
      </c>
      <c r="M14" s="15">
        <f>L14*34</f>
        <v>34</v>
      </c>
      <c r="N14" s="70">
        <f t="shared" si="3"/>
        <v>3</v>
      </c>
      <c r="O14" s="274"/>
    </row>
    <row r="15" spans="1:15" ht="15.75" x14ac:dyDescent="0.25">
      <c r="A15" s="242"/>
      <c r="B15" s="10" t="s">
        <v>16</v>
      </c>
      <c r="C15" s="1"/>
      <c r="D15" s="5"/>
      <c r="E15" s="6"/>
      <c r="F15" s="5"/>
      <c r="G15" s="6"/>
      <c r="H15" s="103">
        <v>1</v>
      </c>
      <c r="I15" s="15">
        <f t="shared" si="0"/>
        <v>34</v>
      </c>
      <c r="J15" s="103">
        <v>1</v>
      </c>
      <c r="K15" s="15">
        <f t="shared" si="1"/>
        <v>34</v>
      </c>
      <c r="L15" s="103">
        <v>1</v>
      </c>
      <c r="M15" s="15">
        <f t="shared" si="2"/>
        <v>34</v>
      </c>
      <c r="N15" s="70">
        <f t="shared" si="3"/>
        <v>3</v>
      </c>
      <c r="O15" s="102">
        <f>SUM(E15,G15,I15,K15,M15)</f>
        <v>102</v>
      </c>
    </row>
    <row r="16" spans="1:15" ht="15.75" customHeight="1" x14ac:dyDescent="0.25">
      <c r="A16" s="183" t="s">
        <v>17</v>
      </c>
      <c r="B16" s="307" t="s">
        <v>18</v>
      </c>
      <c r="C16" s="1" t="s">
        <v>32</v>
      </c>
      <c r="D16" s="5"/>
      <c r="E16" s="6"/>
      <c r="F16" s="275">
        <v>2</v>
      </c>
      <c r="G16" s="15">
        <v>45</v>
      </c>
      <c r="H16" s="275">
        <v>2</v>
      </c>
      <c r="I16" s="15">
        <v>45</v>
      </c>
      <c r="J16" s="275">
        <v>2</v>
      </c>
      <c r="K16" s="15">
        <v>45</v>
      </c>
      <c r="L16" s="275">
        <v>2</v>
      </c>
      <c r="M16" s="15">
        <v>45</v>
      </c>
      <c r="N16" s="79">
        <f t="shared" si="3"/>
        <v>8</v>
      </c>
      <c r="O16" s="249">
        <f>SUM(M16:M17,K16:K17,I16:I17,G16:G17,E17)</f>
        <v>340</v>
      </c>
    </row>
    <row r="17" spans="1:15" ht="15.75" x14ac:dyDescent="0.25">
      <c r="A17" s="183"/>
      <c r="B17" s="307"/>
      <c r="C17" s="1" t="s">
        <v>33</v>
      </c>
      <c r="D17" s="103">
        <v>2</v>
      </c>
      <c r="E17" s="15">
        <f t="shared" si="4"/>
        <v>68</v>
      </c>
      <c r="F17" s="275"/>
      <c r="G17" s="15">
        <v>23</v>
      </c>
      <c r="H17" s="275"/>
      <c r="I17" s="15">
        <v>23</v>
      </c>
      <c r="J17" s="275"/>
      <c r="K17" s="15">
        <v>23</v>
      </c>
      <c r="L17" s="275"/>
      <c r="M17" s="15">
        <v>23</v>
      </c>
      <c r="N17" s="80">
        <f t="shared" si="3"/>
        <v>2</v>
      </c>
      <c r="O17" s="250"/>
    </row>
    <row r="18" spans="1:15" ht="15.75" x14ac:dyDescent="0.25">
      <c r="A18" s="183"/>
      <c r="B18" s="1" t="s">
        <v>19</v>
      </c>
      <c r="C18" s="1"/>
      <c r="D18" s="5"/>
      <c r="E18" s="6"/>
      <c r="F18" s="103">
        <v>1</v>
      </c>
      <c r="G18" s="15">
        <f t="shared" si="5"/>
        <v>34</v>
      </c>
      <c r="H18" s="103">
        <v>1</v>
      </c>
      <c r="I18" s="15">
        <f t="shared" si="0"/>
        <v>34</v>
      </c>
      <c r="J18" s="103">
        <v>1</v>
      </c>
      <c r="K18" s="15">
        <f t="shared" si="1"/>
        <v>34</v>
      </c>
      <c r="L18" s="103">
        <v>1</v>
      </c>
      <c r="M18" s="15">
        <f t="shared" si="2"/>
        <v>34</v>
      </c>
      <c r="N18" s="70">
        <f t="shared" si="3"/>
        <v>4</v>
      </c>
      <c r="O18" s="102">
        <f t="shared" ref="O18:O27" si="9">SUM(E18,G18,I18,K18,M18)</f>
        <v>136</v>
      </c>
    </row>
    <row r="19" spans="1:15" ht="15.75" x14ac:dyDescent="0.25">
      <c r="A19" s="183"/>
      <c r="B19" s="1" t="s">
        <v>20</v>
      </c>
      <c r="C19" s="1"/>
      <c r="D19" s="103">
        <v>1</v>
      </c>
      <c r="E19" s="15">
        <f t="shared" si="4"/>
        <v>34</v>
      </c>
      <c r="F19" s="103">
        <v>1</v>
      </c>
      <c r="G19" s="15">
        <f t="shared" si="5"/>
        <v>34</v>
      </c>
      <c r="H19" s="103">
        <v>2</v>
      </c>
      <c r="I19" s="15">
        <f t="shared" si="0"/>
        <v>68</v>
      </c>
      <c r="J19" s="103">
        <v>2</v>
      </c>
      <c r="K19" s="15">
        <f t="shared" si="1"/>
        <v>68</v>
      </c>
      <c r="L19" s="103">
        <v>2</v>
      </c>
      <c r="M19" s="15">
        <f t="shared" si="2"/>
        <v>68</v>
      </c>
      <c r="N19" s="70">
        <f t="shared" si="3"/>
        <v>8</v>
      </c>
      <c r="O19" s="102">
        <f t="shared" si="9"/>
        <v>272</v>
      </c>
    </row>
    <row r="20" spans="1:15" ht="15.75" x14ac:dyDescent="0.25">
      <c r="A20" s="183" t="s">
        <v>21</v>
      </c>
      <c r="B20" s="1" t="s">
        <v>22</v>
      </c>
      <c r="C20" s="1"/>
      <c r="D20" s="5"/>
      <c r="E20" s="6"/>
      <c r="F20" s="5"/>
      <c r="G20" s="6"/>
      <c r="H20" s="103">
        <v>2</v>
      </c>
      <c r="I20" s="15">
        <f t="shared" si="0"/>
        <v>68</v>
      </c>
      <c r="J20" s="103">
        <v>2</v>
      </c>
      <c r="K20" s="15">
        <f t="shared" si="1"/>
        <v>68</v>
      </c>
      <c r="L20" s="103">
        <v>3</v>
      </c>
      <c r="M20" s="15">
        <f t="shared" si="2"/>
        <v>102</v>
      </c>
      <c r="N20" s="70">
        <f t="shared" si="3"/>
        <v>7</v>
      </c>
      <c r="O20" s="102">
        <f t="shared" si="9"/>
        <v>238</v>
      </c>
    </row>
    <row r="21" spans="1:15" ht="15.75" x14ac:dyDescent="0.25">
      <c r="A21" s="183"/>
      <c r="B21" s="1" t="s">
        <v>23</v>
      </c>
      <c r="C21" s="1"/>
      <c r="D21" s="5"/>
      <c r="E21" s="6"/>
      <c r="F21" s="5"/>
      <c r="G21" s="6"/>
      <c r="H21" s="5"/>
      <c r="I21" s="6"/>
      <c r="J21" s="103">
        <v>2</v>
      </c>
      <c r="K21" s="15">
        <f t="shared" si="1"/>
        <v>68</v>
      </c>
      <c r="L21" s="103">
        <v>2</v>
      </c>
      <c r="M21" s="15">
        <f t="shared" si="2"/>
        <v>68</v>
      </c>
      <c r="N21" s="70">
        <f t="shared" si="3"/>
        <v>4</v>
      </c>
      <c r="O21" s="102">
        <f t="shared" si="9"/>
        <v>136</v>
      </c>
    </row>
    <row r="22" spans="1:15" ht="15.75" x14ac:dyDescent="0.25">
      <c r="A22" s="183"/>
      <c r="B22" s="4" t="s">
        <v>24</v>
      </c>
      <c r="C22" s="4"/>
      <c r="D22" s="101">
        <v>1</v>
      </c>
      <c r="E22" s="15">
        <f t="shared" si="4"/>
        <v>34</v>
      </c>
      <c r="F22" s="101">
        <v>1</v>
      </c>
      <c r="G22" s="15">
        <f t="shared" si="5"/>
        <v>34</v>
      </c>
      <c r="H22" s="101">
        <v>1</v>
      </c>
      <c r="I22" s="15">
        <f t="shared" si="0"/>
        <v>34</v>
      </c>
      <c r="J22" s="101">
        <v>2</v>
      </c>
      <c r="K22" s="15">
        <f t="shared" si="1"/>
        <v>68</v>
      </c>
      <c r="L22" s="101">
        <v>2</v>
      </c>
      <c r="M22" s="15">
        <f t="shared" si="2"/>
        <v>68</v>
      </c>
      <c r="N22" s="70">
        <f t="shared" si="3"/>
        <v>7</v>
      </c>
      <c r="O22" s="102">
        <f t="shared" si="9"/>
        <v>238</v>
      </c>
    </row>
    <row r="23" spans="1:15" ht="15.75" x14ac:dyDescent="0.25">
      <c r="A23" s="183" t="s">
        <v>25</v>
      </c>
      <c r="B23" s="7" t="s">
        <v>26</v>
      </c>
      <c r="C23" s="7"/>
      <c r="D23" s="109">
        <v>1</v>
      </c>
      <c r="E23" s="15">
        <f t="shared" si="4"/>
        <v>34</v>
      </c>
      <c r="F23" s="103">
        <v>1</v>
      </c>
      <c r="G23" s="15">
        <f t="shared" si="5"/>
        <v>34</v>
      </c>
      <c r="H23" s="103">
        <v>1</v>
      </c>
      <c r="I23" s="15">
        <f t="shared" si="0"/>
        <v>34</v>
      </c>
      <c r="J23" s="5"/>
      <c r="K23" s="6"/>
      <c r="L23" s="5"/>
      <c r="M23" s="6"/>
      <c r="N23" s="81">
        <f t="shared" si="3"/>
        <v>3</v>
      </c>
      <c r="O23" s="102">
        <f t="shared" si="9"/>
        <v>102</v>
      </c>
    </row>
    <row r="24" spans="1:15" ht="15.75" x14ac:dyDescent="0.25">
      <c r="A24" s="183"/>
      <c r="B24" s="1" t="s">
        <v>27</v>
      </c>
      <c r="C24" s="1"/>
      <c r="D24" s="103">
        <v>1</v>
      </c>
      <c r="E24" s="15">
        <f t="shared" si="4"/>
        <v>34</v>
      </c>
      <c r="F24" s="103">
        <v>1</v>
      </c>
      <c r="G24" s="15">
        <f t="shared" si="5"/>
        <v>34</v>
      </c>
      <c r="H24" s="103">
        <v>1</v>
      </c>
      <c r="I24" s="15">
        <f t="shared" si="0"/>
        <v>34</v>
      </c>
      <c r="J24" s="103">
        <v>1</v>
      </c>
      <c r="K24" s="15">
        <f t="shared" si="1"/>
        <v>34</v>
      </c>
      <c r="L24" s="5"/>
      <c r="M24" s="6"/>
      <c r="N24" s="81">
        <f t="shared" si="3"/>
        <v>4</v>
      </c>
      <c r="O24" s="102">
        <f t="shared" si="9"/>
        <v>136</v>
      </c>
    </row>
    <row r="25" spans="1:15" ht="15.75" x14ac:dyDescent="0.25">
      <c r="A25" s="100" t="s">
        <v>28</v>
      </c>
      <c r="B25" s="1" t="s">
        <v>28</v>
      </c>
      <c r="C25" s="1"/>
      <c r="D25" s="103">
        <v>2</v>
      </c>
      <c r="E25" s="15">
        <f t="shared" si="4"/>
        <v>68</v>
      </c>
      <c r="F25" s="103">
        <v>2</v>
      </c>
      <c r="G25" s="15">
        <f t="shared" si="5"/>
        <v>68</v>
      </c>
      <c r="H25" s="103">
        <v>2</v>
      </c>
      <c r="I25" s="15">
        <f t="shared" si="0"/>
        <v>68</v>
      </c>
      <c r="J25" s="103">
        <v>1</v>
      </c>
      <c r="K25" s="15">
        <f t="shared" si="1"/>
        <v>34</v>
      </c>
      <c r="L25" s="101">
        <v>1</v>
      </c>
      <c r="M25" s="106">
        <f t="shared" si="2"/>
        <v>34</v>
      </c>
      <c r="N25" s="77">
        <f t="shared" si="3"/>
        <v>8</v>
      </c>
      <c r="O25" s="102">
        <f t="shared" si="9"/>
        <v>272</v>
      </c>
    </row>
    <row r="26" spans="1:15" ht="15.75" x14ac:dyDescent="0.25">
      <c r="A26" s="183" t="s">
        <v>34</v>
      </c>
      <c r="B26" s="4" t="s">
        <v>29</v>
      </c>
      <c r="C26" s="4"/>
      <c r="D26" s="101">
        <v>2</v>
      </c>
      <c r="E26" s="15">
        <f t="shared" si="4"/>
        <v>68</v>
      </c>
      <c r="F26" s="101">
        <v>2</v>
      </c>
      <c r="G26" s="15">
        <f t="shared" si="5"/>
        <v>68</v>
      </c>
      <c r="H26" s="101">
        <v>2</v>
      </c>
      <c r="I26" s="15">
        <f t="shared" si="0"/>
        <v>68</v>
      </c>
      <c r="J26" s="101">
        <v>2</v>
      </c>
      <c r="K26" s="15">
        <f t="shared" si="1"/>
        <v>68</v>
      </c>
      <c r="L26" s="101">
        <v>2</v>
      </c>
      <c r="M26" s="15">
        <f t="shared" si="2"/>
        <v>68</v>
      </c>
      <c r="N26" s="70">
        <f t="shared" si="3"/>
        <v>10</v>
      </c>
      <c r="O26" s="102">
        <f t="shared" si="9"/>
        <v>340</v>
      </c>
    </row>
    <row r="27" spans="1:15" ht="32.25" customHeight="1" x14ac:dyDescent="0.25">
      <c r="A27" s="183"/>
      <c r="B27" s="7" t="s">
        <v>35</v>
      </c>
      <c r="C27" s="1"/>
      <c r="D27" s="5"/>
      <c r="E27" s="6"/>
      <c r="F27" s="5"/>
      <c r="G27" s="6"/>
      <c r="H27" s="5"/>
      <c r="I27" s="6"/>
      <c r="J27" s="103">
        <v>1</v>
      </c>
      <c r="K27" s="15">
        <f t="shared" si="1"/>
        <v>34</v>
      </c>
      <c r="L27" s="103">
        <v>1</v>
      </c>
      <c r="M27" s="15">
        <f t="shared" si="2"/>
        <v>34</v>
      </c>
      <c r="N27" s="70">
        <f t="shared" si="3"/>
        <v>2</v>
      </c>
      <c r="O27" s="102">
        <f t="shared" si="9"/>
        <v>68</v>
      </c>
    </row>
    <row r="28" spans="1:15" ht="32.25" customHeight="1" thickBot="1" x14ac:dyDescent="0.3">
      <c r="A28" s="198" t="s">
        <v>39</v>
      </c>
      <c r="B28" s="199"/>
      <c r="C28" s="199"/>
      <c r="D28" s="29">
        <f t="shared" ref="D28:O28" si="10">SUM(D6:D27)</f>
        <v>29</v>
      </c>
      <c r="E28" s="29">
        <f t="shared" si="10"/>
        <v>986</v>
      </c>
      <c r="F28" s="29">
        <f t="shared" si="10"/>
        <v>31</v>
      </c>
      <c r="G28" s="29">
        <f t="shared" si="10"/>
        <v>1054</v>
      </c>
      <c r="H28" s="29">
        <f t="shared" si="10"/>
        <v>33</v>
      </c>
      <c r="I28" s="29">
        <f t="shared" si="10"/>
        <v>1122</v>
      </c>
      <c r="J28" s="29">
        <f t="shared" si="10"/>
        <v>34</v>
      </c>
      <c r="K28" s="29">
        <f t="shared" si="10"/>
        <v>1156</v>
      </c>
      <c r="L28" s="29">
        <f t="shared" si="10"/>
        <v>35</v>
      </c>
      <c r="M28" s="29">
        <f t="shared" si="10"/>
        <v>1190</v>
      </c>
      <c r="N28" s="82">
        <f t="shared" si="3"/>
        <v>162</v>
      </c>
      <c r="O28" s="30">
        <f t="shared" si="10"/>
        <v>5508</v>
      </c>
    </row>
    <row r="29" spans="1:15" ht="16.5" thickBot="1" x14ac:dyDescent="0.3">
      <c r="A29" s="200" t="s">
        <v>47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</row>
    <row r="30" spans="1:15" ht="124.5" customHeight="1" x14ac:dyDescent="0.25">
      <c r="A30" s="209" t="s">
        <v>41</v>
      </c>
      <c r="B30" s="210"/>
      <c r="C30" s="211"/>
      <c r="D30" s="22">
        <v>3</v>
      </c>
      <c r="E30" s="22">
        <f>D30*34</f>
        <v>102</v>
      </c>
      <c r="F30" s="22">
        <v>2</v>
      </c>
      <c r="G30" s="22">
        <f>F30*34</f>
        <v>68</v>
      </c>
      <c r="H30" s="22">
        <v>2</v>
      </c>
      <c r="I30" s="22">
        <f>H30*34</f>
        <v>68</v>
      </c>
      <c r="J30" s="22">
        <v>2</v>
      </c>
      <c r="K30" s="22">
        <f>J30*34</f>
        <v>68</v>
      </c>
      <c r="L30" s="22">
        <v>1</v>
      </c>
      <c r="M30" s="22">
        <f>L30*34</f>
        <v>34</v>
      </c>
      <c r="N30" s="22">
        <f>L30+J30+H30+D30+F30</f>
        <v>10</v>
      </c>
      <c r="O30" s="139">
        <f>N30*34</f>
        <v>340</v>
      </c>
    </row>
    <row r="31" spans="1:15" ht="37.5" customHeight="1" x14ac:dyDescent="0.25">
      <c r="A31" s="204" t="s">
        <v>40</v>
      </c>
      <c r="B31" s="205"/>
      <c r="C31" s="205"/>
      <c r="D31" s="23">
        <f>D30</f>
        <v>3</v>
      </c>
      <c r="E31" s="23">
        <f>E30</f>
        <v>102</v>
      </c>
      <c r="F31" s="23">
        <f t="shared" ref="F31:L31" si="11">F30</f>
        <v>2</v>
      </c>
      <c r="G31" s="23">
        <f>G30</f>
        <v>68</v>
      </c>
      <c r="H31" s="23">
        <f t="shared" si="11"/>
        <v>2</v>
      </c>
      <c r="I31" s="23">
        <f t="shared" si="11"/>
        <v>68</v>
      </c>
      <c r="J31" s="23">
        <f t="shared" si="11"/>
        <v>2</v>
      </c>
      <c r="K31" s="23">
        <f>J31*34</f>
        <v>68</v>
      </c>
      <c r="L31" s="23">
        <f t="shared" si="11"/>
        <v>1</v>
      </c>
      <c r="M31" s="23">
        <f>L31*34</f>
        <v>34</v>
      </c>
      <c r="N31" s="75">
        <f t="shared" ref="N31:N33" si="12">SUM(D31,F31,H31,J31,L31)</f>
        <v>10</v>
      </c>
      <c r="O31" s="24">
        <f>M31+K31+I31+G31+E31</f>
        <v>340</v>
      </c>
    </row>
    <row r="32" spans="1:15" ht="52.5" customHeight="1" x14ac:dyDescent="0.25">
      <c r="A32" s="196" t="s">
        <v>45</v>
      </c>
      <c r="B32" s="197"/>
      <c r="C32" s="197"/>
      <c r="D32" s="23">
        <f>D30+D28</f>
        <v>32</v>
      </c>
      <c r="E32" s="23">
        <f>E28+E30</f>
        <v>1088</v>
      </c>
      <c r="F32" s="23">
        <f>F30+F28</f>
        <v>33</v>
      </c>
      <c r="G32" s="23">
        <f>G28+G30</f>
        <v>1122</v>
      </c>
      <c r="H32" s="23">
        <f>H30+H28</f>
        <v>35</v>
      </c>
      <c r="I32" s="23">
        <f>I28+I30</f>
        <v>1190</v>
      </c>
      <c r="J32" s="23">
        <f>J30+J28</f>
        <v>36</v>
      </c>
      <c r="K32" s="23">
        <f>K28+K30</f>
        <v>1224</v>
      </c>
      <c r="L32" s="23">
        <f>L30+L28</f>
        <v>36</v>
      </c>
      <c r="M32" s="23">
        <f>M28+M30</f>
        <v>1224</v>
      </c>
      <c r="N32" s="75">
        <f t="shared" si="12"/>
        <v>172</v>
      </c>
      <c r="O32" s="24">
        <f>O28+O30</f>
        <v>5848</v>
      </c>
    </row>
    <row r="33" spans="1:15" ht="52.5" hidden="1" customHeight="1" thickBot="1" x14ac:dyDescent="0.3">
      <c r="A33" s="206" t="s">
        <v>91</v>
      </c>
      <c r="B33" s="207"/>
      <c r="C33" s="208"/>
      <c r="D33" s="54">
        <v>30</v>
      </c>
      <c r="E33" s="52">
        <f>D33*34</f>
        <v>1020</v>
      </c>
      <c r="F33" s="54">
        <v>31</v>
      </c>
      <c r="G33" s="52">
        <f>F33*34</f>
        <v>1054</v>
      </c>
      <c r="H33" s="54">
        <v>33</v>
      </c>
      <c r="I33" s="52">
        <f>H33*34</f>
        <v>1122</v>
      </c>
      <c r="J33" s="52">
        <v>34</v>
      </c>
      <c r="K33" s="52">
        <f>J33*34</f>
        <v>1156</v>
      </c>
      <c r="L33" s="52">
        <v>35</v>
      </c>
      <c r="M33" s="52">
        <f>L33*34</f>
        <v>1190</v>
      </c>
      <c r="N33" s="117">
        <f t="shared" si="12"/>
        <v>163</v>
      </c>
      <c r="O33" s="55">
        <f>SUM(M33,K33,I33,G33,E33)</f>
        <v>5542</v>
      </c>
    </row>
    <row r="34" spans="1:15" ht="52.5" customHeight="1" thickBot="1" x14ac:dyDescent="0.3">
      <c r="A34" s="206" t="s">
        <v>113</v>
      </c>
      <c r="B34" s="207"/>
      <c r="C34" s="208"/>
      <c r="D34" s="54">
        <v>32</v>
      </c>
      <c r="E34" s="52">
        <f>D34*34</f>
        <v>1088</v>
      </c>
      <c r="F34" s="54">
        <v>33</v>
      </c>
      <c r="G34" s="52">
        <f>F34*34</f>
        <v>1122</v>
      </c>
      <c r="H34" s="54">
        <v>35</v>
      </c>
      <c r="I34" s="52">
        <f>H34*34</f>
        <v>1190</v>
      </c>
      <c r="J34" s="52">
        <v>36</v>
      </c>
      <c r="K34" s="52">
        <f>J34*34</f>
        <v>1224</v>
      </c>
      <c r="L34" s="52">
        <v>36</v>
      </c>
      <c r="M34" s="52">
        <f>L34*34</f>
        <v>1224</v>
      </c>
      <c r="N34" s="117">
        <f t="shared" ref="N34" si="13">SUM(L34,J34,H34,F34,D34)</f>
        <v>172</v>
      </c>
      <c r="O34" s="55">
        <f>SUM(M34,K34,I34,G34,E34)</f>
        <v>5848</v>
      </c>
    </row>
    <row r="35" spans="1:15" ht="16.5" thickBot="1" x14ac:dyDescent="0.3">
      <c r="A35" s="214" t="s">
        <v>37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</row>
    <row r="36" spans="1:15" ht="15.75" x14ac:dyDescent="0.25">
      <c r="A36" s="215" t="s">
        <v>87</v>
      </c>
      <c r="B36" s="223" t="s">
        <v>56</v>
      </c>
      <c r="C36" s="224"/>
      <c r="D36" s="286" t="s">
        <v>1</v>
      </c>
      <c r="E36" s="286"/>
      <c r="F36" s="286"/>
      <c r="G36" s="286"/>
      <c r="H36" s="286"/>
      <c r="I36" s="286"/>
      <c r="J36" s="286"/>
      <c r="K36" s="286"/>
      <c r="L36" s="286"/>
      <c r="M36" s="286"/>
      <c r="N36" s="78"/>
      <c r="O36" s="219" t="s">
        <v>42</v>
      </c>
    </row>
    <row r="37" spans="1:15" ht="80.25" customHeight="1" x14ac:dyDescent="0.25">
      <c r="A37" s="216"/>
      <c r="B37" s="225"/>
      <c r="C37" s="226"/>
      <c r="D37" s="289" t="s">
        <v>3</v>
      </c>
      <c r="E37" s="289"/>
      <c r="F37" s="289" t="s">
        <v>4</v>
      </c>
      <c r="G37" s="289"/>
      <c r="H37" s="289" t="s">
        <v>5</v>
      </c>
      <c r="I37" s="289"/>
      <c r="J37" s="289" t="s">
        <v>6</v>
      </c>
      <c r="K37" s="289"/>
      <c r="L37" s="289" t="s">
        <v>7</v>
      </c>
      <c r="M37" s="289"/>
      <c r="N37" s="98"/>
      <c r="O37" s="220"/>
    </row>
    <row r="38" spans="1:15" ht="78.75" x14ac:dyDescent="0.25">
      <c r="A38" s="115" t="s">
        <v>59</v>
      </c>
      <c r="B38" s="267" t="s">
        <v>51</v>
      </c>
      <c r="C38" s="294"/>
      <c r="D38" s="247">
        <v>10</v>
      </c>
      <c r="E38" s="247">
        <v>340</v>
      </c>
      <c r="F38" s="247">
        <v>10</v>
      </c>
      <c r="G38" s="247">
        <v>340</v>
      </c>
      <c r="H38" s="247">
        <v>10</v>
      </c>
      <c r="I38" s="247">
        <v>340</v>
      </c>
      <c r="J38" s="247">
        <v>10</v>
      </c>
      <c r="K38" s="247">
        <v>340</v>
      </c>
      <c r="L38" s="247">
        <v>10</v>
      </c>
      <c r="M38" s="247">
        <v>340</v>
      </c>
      <c r="N38" s="247">
        <f>SUM(D38,F38,H38,J38,L38)</f>
        <v>50</v>
      </c>
      <c r="O38" s="291">
        <f>SUM(M38,K38,I38,G38,E38)</f>
        <v>1700</v>
      </c>
    </row>
    <row r="39" spans="1:15" ht="47.25" x14ac:dyDescent="0.25">
      <c r="A39" s="115" t="s">
        <v>48</v>
      </c>
      <c r="B39" s="295"/>
      <c r="C39" s="296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2"/>
    </row>
    <row r="40" spans="1:15" ht="63" x14ac:dyDescent="0.25">
      <c r="A40" s="115" t="s">
        <v>50</v>
      </c>
      <c r="B40" s="295"/>
      <c r="C40" s="296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2"/>
    </row>
    <row r="41" spans="1:15" ht="75.75" thickBot="1" x14ac:dyDescent="0.3">
      <c r="A41" s="116" t="s">
        <v>57</v>
      </c>
      <c r="B41" s="297"/>
      <c r="C41" s="298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293"/>
    </row>
    <row r="43" spans="1:15" x14ac:dyDescent="0.25">
      <c r="O43" s="120"/>
    </row>
  </sheetData>
  <mergeCells count="73">
    <mergeCell ref="A1:O1"/>
    <mergeCell ref="A2:O2"/>
    <mergeCell ref="A3:A4"/>
    <mergeCell ref="B3:B4"/>
    <mergeCell ref="D3:M3"/>
    <mergeCell ref="N3:O4"/>
    <mergeCell ref="D4:E4"/>
    <mergeCell ref="F4:G4"/>
    <mergeCell ref="H4:I4"/>
    <mergeCell ref="J4:K4"/>
    <mergeCell ref="A10:A11"/>
    <mergeCell ref="L4:M4"/>
    <mergeCell ref="A6:A7"/>
    <mergeCell ref="A8:A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A30:C30"/>
    <mergeCell ref="O12:O14"/>
    <mergeCell ref="A16:A19"/>
    <mergeCell ref="B16:B17"/>
    <mergeCell ref="F16:F17"/>
    <mergeCell ref="H16:H17"/>
    <mergeCell ref="J16:J17"/>
    <mergeCell ref="L16:L17"/>
    <mergeCell ref="O16:O17"/>
    <mergeCell ref="A12:A15"/>
    <mergeCell ref="B12:B14"/>
    <mergeCell ref="D12:D14"/>
    <mergeCell ref="E12:E14"/>
    <mergeCell ref="F12:F14"/>
    <mergeCell ref="G12:G14"/>
    <mergeCell ref="A20:A22"/>
    <mergeCell ref="A23:A24"/>
    <mergeCell ref="A26:A27"/>
    <mergeCell ref="A28:C28"/>
    <mergeCell ref="A29:O29"/>
    <mergeCell ref="A36:A37"/>
    <mergeCell ref="B36:C37"/>
    <mergeCell ref="D36:M36"/>
    <mergeCell ref="O36:O37"/>
    <mergeCell ref="D37:E37"/>
    <mergeCell ref="A31:C31"/>
    <mergeCell ref="A32:C32"/>
    <mergeCell ref="A33:C33"/>
    <mergeCell ref="A34:C34"/>
    <mergeCell ref="A35:O35"/>
    <mergeCell ref="F37:G37"/>
    <mergeCell ref="H37:I37"/>
    <mergeCell ref="J37:K37"/>
    <mergeCell ref="L37:M37"/>
    <mergeCell ref="B38:C41"/>
    <mergeCell ref="D38:D41"/>
    <mergeCell ref="E38:E41"/>
    <mergeCell ref="F38:F41"/>
    <mergeCell ref="G38:G41"/>
    <mergeCell ref="H38:H41"/>
    <mergeCell ref="O38:O41"/>
    <mergeCell ref="I38:I41"/>
    <mergeCell ref="J38:J41"/>
    <mergeCell ref="K38:K41"/>
    <mergeCell ref="L38:L41"/>
    <mergeCell ref="M38:M41"/>
    <mergeCell ref="N38:N41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topLeftCell="A25" zoomScale="110" zoomScaleNormal="110" zoomScaleSheetLayoutView="90" workbookViewId="0">
      <selection activeCell="O31" sqref="O31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</cols>
  <sheetData>
    <row r="1" spans="1:15" ht="40.5" customHeight="1" thickBot="1" x14ac:dyDescent="0.3">
      <c r="A1" s="232" t="s">
        <v>117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5" ht="15.75" x14ac:dyDescent="0.25">
      <c r="A2" s="235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238"/>
    </row>
    <row r="3" spans="1:15" ht="31.5" customHeight="1" x14ac:dyDescent="0.25">
      <c r="A3" s="264" t="s">
        <v>0</v>
      </c>
      <c r="B3" s="254" t="s">
        <v>30</v>
      </c>
      <c r="C3" s="2" t="s">
        <v>36</v>
      </c>
      <c r="D3" s="315" t="s">
        <v>1</v>
      </c>
      <c r="E3" s="315"/>
      <c r="F3" s="315"/>
      <c r="G3" s="315"/>
      <c r="H3" s="315"/>
      <c r="I3" s="315"/>
      <c r="J3" s="315"/>
      <c r="K3" s="315"/>
      <c r="L3" s="315"/>
      <c r="M3" s="315"/>
      <c r="N3" s="267" t="s">
        <v>42</v>
      </c>
      <c r="O3" s="268"/>
    </row>
    <row r="4" spans="1:15" ht="15.75" x14ac:dyDescent="0.25">
      <c r="A4" s="264"/>
      <c r="B4" s="254"/>
      <c r="C4" s="3" t="s">
        <v>2</v>
      </c>
      <c r="D4" s="289" t="s">
        <v>3</v>
      </c>
      <c r="E4" s="289"/>
      <c r="F4" s="289" t="s">
        <v>4</v>
      </c>
      <c r="G4" s="289"/>
      <c r="H4" s="289" t="s">
        <v>5</v>
      </c>
      <c r="I4" s="289"/>
      <c r="J4" s="289" t="s">
        <v>6</v>
      </c>
      <c r="K4" s="289"/>
      <c r="L4" s="289" t="s">
        <v>7</v>
      </c>
      <c r="M4" s="289"/>
      <c r="N4" s="269"/>
      <c r="O4" s="270"/>
    </row>
    <row r="5" spans="1:15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9"/>
      <c r="O5" s="26"/>
    </row>
    <row r="6" spans="1:15" ht="15.75" x14ac:dyDescent="0.25">
      <c r="A6" s="242" t="s">
        <v>8</v>
      </c>
      <c r="B6" s="10" t="s">
        <v>9</v>
      </c>
      <c r="C6" s="1"/>
      <c r="D6" s="101">
        <v>5</v>
      </c>
      <c r="E6" s="15">
        <f>D6*34</f>
        <v>170</v>
      </c>
      <c r="F6" s="101">
        <v>6</v>
      </c>
      <c r="G6" s="15">
        <f>F6*34</f>
        <v>204</v>
      </c>
      <c r="H6" s="103">
        <v>4</v>
      </c>
      <c r="I6" s="15">
        <f>H6*34</f>
        <v>136</v>
      </c>
      <c r="J6" s="103">
        <v>3</v>
      </c>
      <c r="K6" s="15">
        <f>J6*34</f>
        <v>102</v>
      </c>
      <c r="L6" s="103">
        <v>3</v>
      </c>
      <c r="M6" s="15">
        <f>L6*34</f>
        <v>102</v>
      </c>
      <c r="N6" s="70">
        <f>SUM(L6,J6,H6,F6,D6)</f>
        <v>21</v>
      </c>
      <c r="O6" s="102">
        <f>SUM(M6,K6,I6,G6,E6)</f>
        <v>714</v>
      </c>
    </row>
    <row r="7" spans="1:15" ht="15.75" x14ac:dyDescent="0.25">
      <c r="A7" s="242"/>
      <c r="B7" s="10" t="s">
        <v>10</v>
      </c>
      <c r="C7" s="1"/>
      <c r="D7" s="103">
        <v>3</v>
      </c>
      <c r="E7" s="15">
        <f>D7*34</f>
        <v>102</v>
      </c>
      <c r="F7" s="103">
        <v>3</v>
      </c>
      <c r="G7" s="15">
        <f>F7*34</f>
        <v>102</v>
      </c>
      <c r="H7" s="103">
        <v>2</v>
      </c>
      <c r="I7" s="15">
        <f t="shared" ref="I7:I25" si="0">H7*34</f>
        <v>68</v>
      </c>
      <c r="J7" s="103">
        <v>2</v>
      </c>
      <c r="K7" s="15">
        <f t="shared" ref="K7:K26" si="1">J7*34</f>
        <v>68</v>
      </c>
      <c r="L7" s="103">
        <v>3</v>
      </c>
      <c r="M7" s="15">
        <f t="shared" ref="M7:M26" si="2">L7*34</f>
        <v>102</v>
      </c>
      <c r="N7" s="70">
        <f t="shared" ref="N7:N27" si="3">SUM(L7,J7,H7,F7,D7)</f>
        <v>13</v>
      </c>
      <c r="O7" s="102">
        <f>SUM(M7,K7,I7,G7,E7)</f>
        <v>442</v>
      </c>
    </row>
    <row r="8" spans="1:15" ht="63" x14ac:dyDescent="0.25">
      <c r="A8" s="242" t="s">
        <v>84</v>
      </c>
      <c r="B8" s="51" t="s">
        <v>88</v>
      </c>
      <c r="C8" s="1"/>
      <c r="D8" s="245">
        <v>4</v>
      </c>
      <c r="E8" s="247">
        <f>D8*34</f>
        <v>136</v>
      </c>
      <c r="F8" s="245">
        <v>4</v>
      </c>
      <c r="G8" s="247">
        <f>F8*34</f>
        <v>136</v>
      </c>
      <c r="H8" s="245">
        <v>4</v>
      </c>
      <c r="I8" s="247">
        <f>H8*34</f>
        <v>136</v>
      </c>
      <c r="J8" s="245">
        <v>4</v>
      </c>
      <c r="K8" s="247">
        <f>J8*34</f>
        <v>136</v>
      </c>
      <c r="L8" s="245">
        <v>4</v>
      </c>
      <c r="M8" s="247">
        <f>L8*34</f>
        <v>136</v>
      </c>
      <c r="N8" s="247">
        <f t="shared" si="3"/>
        <v>20</v>
      </c>
      <c r="O8" s="249">
        <f>SUM(M8,K8,I8,G8,E8)</f>
        <v>680</v>
      </c>
    </row>
    <row r="9" spans="1:15" ht="15.75" x14ac:dyDescent="0.25">
      <c r="A9" s="242"/>
      <c r="B9" s="10" t="s">
        <v>85</v>
      </c>
      <c r="C9" s="1"/>
      <c r="D9" s="246"/>
      <c r="E9" s="248"/>
      <c r="F9" s="246"/>
      <c r="G9" s="248"/>
      <c r="H9" s="246"/>
      <c r="I9" s="248"/>
      <c r="J9" s="246"/>
      <c r="K9" s="248"/>
      <c r="L9" s="246"/>
      <c r="M9" s="248"/>
      <c r="N9" s="248"/>
      <c r="O9" s="250"/>
    </row>
    <row r="10" spans="1:15" ht="15.75" x14ac:dyDescent="0.25">
      <c r="A10" s="105" t="s">
        <v>31</v>
      </c>
      <c r="B10" s="9" t="s">
        <v>11</v>
      </c>
      <c r="C10" s="1"/>
      <c r="D10" s="101">
        <v>3</v>
      </c>
      <c r="E10" s="15">
        <f t="shared" ref="E10:E25" si="4">D10*34</f>
        <v>102</v>
      </c>
      <c r="F10" s="101">
        <v>3</v>
      </c>
      <c r="G10" s="15">
        <f t="shared" ref="G10:G25" si="5">F10*34</f>
        <v>102</v>
      </c>
      <c r="H10" s="101">
        <v>3</v>
      </c>
      <c r="I10" s="15">
        <f t="shared" ref="I10" si="6">H10*34</f>
        <v>102</v>
      </c>
      <c r="J10" s="101">
        <v>3</v>
      </c>
      <c r="K10" s="15">
        <f t="shared" ref="K10" si="7">J10*34</f>
        <v>102</v>
      </c>
      <c r="L10" s="101">
        <v>3</v>
      </c>
      <c r="M10" s="15">
        <f t="shared" ref="M10" si="8">L10*34</f>
        <v>102</v>
      </c>
      <c r="N10" s="70">
        <f t="shared" si="3"/>
        <v>15</v>
      </c>
      <c r="O10" s="102">
        <f>SUM(E10,G10,I10,K10,M10)</f>
        <v>510</v>
      </c>
    </row>
    <row r="11" spans="1:15" ht="15.75" x14ac:dyDescent="0.25">
      <c r="A11" s="242" t="s">
        <v>38</v>
      </c>
      <c r="B11" s="278" t="s">
        <v>12</v>
      </c>
      <c r="C11" s="9" t="s">
        <v>13</v>
      </c>
      <c r="D11" s="276">
        <v>5</v>
      </c>
      <c r="E11" s="277">
        <f>5*34</f>
        <v>170</v>
      </c>
      <c r="F11" s="276">
        <v>5</v>
      </c>
      <c r="G11" s="277">
        <f>5*34</f>
        <v>170</v>
      </c>
      <c r="H11" s="101">
        <v>3</v>
      </c>
      <c r="I11" s="15">
        <f t="shared" si="0"/>
        <v>102</v>
      </c>
      <c r="J11" s="101">
        <v>3</v>
      </c>
      <c r="K11" s="15">
        <f t="shared" si="1"/>
        <v>102</v>
      </c>
      <c r="L11" s="101">
        <v>3</v>
      </c>
      <c r="M11" s="15">
        <f>L11*34</f>
        <v>102</v>
      </c>
      <c r="N11" s="70">
        <f t="shared" si="3"/>
        <v>19</v>
      </c>
      <c r="O11" s="274">
        <f>SUM(M11:M13,K11:K13,I11:I13,G11,E11)</f>
        <v>952</v>
      </c>
    </row>
    <row r="12" spans="1:15" ht="15.75" x14ac:dyDescent="0.25">
      <c r="A12" s="242"/>
      <c r="B12" s="278"/>
      <c r="C12" s="9" t="s">
        <v>14</v>
      </c>
      <c r="D12" s="276"/>
      <c r="E12" s="277"/>
      <c r="F12" s="276"/>
      <c r="G12" s="277"/>
      <c r="H12" s="101">
        <v>2</v>
      </c>
      <c r="I12" s="15">
        <f t="shared" si="0"/>
        <v>68</v>
      </c>
      <c r="J12" s="101">
        <v>2</v>
      </c>
      <c r="K12" s="15">
        <f t="shared" si="1"/>
        <v>68</v>
      </c>
      <c r="L12" s="101">
        <v>2</v>
      </c>
      <c r="M12" s="15">
        <f>L12*34</f>
        <v>68</v>
      </c>
      <c r="N12" s="70">
        <f t="shared" si="3"/>
        <v>6</v>
      </c>
      <c r="O12" s="274"/>
    </row>
    <row r="13" spans="1:15" ht="15.75" x14ac:dyDescent="0.25">
      <c r="A13" s="242"/>
      <c r="B13" s="278"/>
      <c r="C13" s="9" t="s">
        <v>15</v>
      </c>
      <c r="D13" s="276"/>
      <c r="E13" s="277"/>
      <c r="F13" s="276"/>
      <c r="G13" s="277"/>
      <c r="H13" s="101">
        <v>1</v>
      </c>
      <c r="I13" s="15">
        <f t="shared" si="0"/>
        <v>34</v>
      </c>
      <c r="J13" s="101">
        <v>1</v>
      </c>
      <c r="K13" s="15">
        <f t="shared" si="1"/>
        <v>34</v>
      </c>
      <c r="L13" s="101">
        <v>1</v>
      </c>
      <c r="M13" s="15">
        <f>L13*34</f>
        <v>34</v>
      </c>
      <c r="N13" s="70">
        <f t="shared" si="3"/>
        <v>3</v>
      </c>
      <c r="O13" s="274"/>
    </row>
    <row r="14" spans="1:15" ht="15.75" x14ac:dyDescent="0.25">
      <c r="A14" s="242"/>
      <c r="B14" s="10" t="s">
        <v>16</v>
      </c>
      <c r="C14" s="1"/>
      <c r="D14" s="5"/>
      <c r="E14" s="6"/>
      <c r="F14" s="5"/>
      <c r="G14" s="6"/>
      <c r="H14" s="103">
        <v>1</v>
      </c>
      <c r="I14" s="15">
        <f t="shared" si="0"/>
        <v>34</v>
      </c>
      <c r="J14" s="103">
        <v>1</v>
      </c>
      <c r="K14" s="15">
        <f t="shared" si="1"/>
        <v>34</v>
      </c>
      <c r="L14" s="103">
        <v>1</v>
      </c>
      <c r="M14" s="15">
        <f t="shared" si="2"/>
        <v>34</v>
      </c>
      <c r="N14" s="70">
        <f t="shared" si="3"/>
        <v>3</v>
      </c>
      <c r="O14" s="102">
        <f>SUM(E14,G14,I14,K14,M14)</f>
        <v>102</v>
      </c>
    </row>
    <row r="15" spans="1:15" ht="15.75" customHeight="1" x14ac:dyDescent="0.25">
      <c r="A15" s="183" t="s">
        <v>17</v>
      </c>
      <c r="B15" s="307" t="s">
        <v>18</v>
      </c>
      <c r="C15" s="1" t="s">
        <v>32</v>
      </c>
      <c r="D15" s="5"/>
      <c r="E15" s="6"/>
      <c r="F15" s="275">
        <v>2</v>
      </c>
      <c r="G15" s="15">
        <v>45</v>
      </c>
      <c r="H15" s="275">
        <v>2</v>
      </c>
      <c r="I15" s="15">
        <v>45</v>
      </c>
      <c r="J15" s="275">
        <v>2</v>
      </c>
      <c r="K15" s="15">
        <v>45</v>
      </c>
      <c r="L15" s="275">
        <v>2</v>
      </c>
      <c r="M15" s="15">
        <v>45</v>
      </c>
      <c r="N15" s="79">
        <f t="shared" si="3"/>
        <v>8</v>
      </c>
      <c r="O15" s="249">
        <f>SUM(M15:M16,K15:K16,I15:I16,G15:G16,E16)</f>
        <v>340</v>
      </c>
    </row>
    <row r="16" spans="1:15" ht="15.75" x14ac:dyDescent="0.25">
      <c r="A16" s="183"/>
      <c r="B16" s="307"/>
      <c r="C16" s="1" t="s">
        <v>33</v>
      </c>
      <c r="D16" s="103">
        <v>2</v>
      </c>
      <c r="E16" s="15">
        <f t="shared" si="4"/>
        <v>68</v>
      </c>
      <c r="F16" s="275"/>
      <c r="G16" s="15">
        <v>23</v>
      </c>
      <c r="H16" s="275"/>
      <c r="I16" s="15">
        <v>23</v>
      </c>
      <c r="J16" s="275"/>
      <c r="K16" s="15">
        <v>23</v>
      </c>
      <c r="L16" s="275"/>
      <c r="M16" s="15">
        <v>23</v>
      </c>
      <c r="N16" s="80">
        <f t="shared" si="3"/>
        <v>2</v>
      </c>
      <c r="O16" s="250"/>
    </row>
    <row r="17" spans="1:15" ht="15.75" x14ac:dyDescent="0.25">
      <c r="A17" s="183"/>
      <c r="B17" s="1" t="s">
        <v>19</v>
      </c>
      <c r="C17" s="1"/>
      <c r="D17" s="5"/>
      <c r="E17" s="6"/>
      <c r="F17" s="103">
        <v>1</v>
      </c>
      <c r="G17" s="15">
        <f t="shared" si="5"/>
        <v>34</v>
      </c>
      <c r="H17" s="103">
        <v>1</v>
      </c>
      <c r="I17" s="15">
        <f t="shared" si="0"/>
        <v>34</v>
      </c>
      <c r="J17" s="103">
        <v>1</v>
      </c>
      <c r="K17" s="15">
        <f t="shared" si="1"/>
        <v>34</v>
      </c>
      <c r="L17" s="103">
        <v>1</v>
      </c>
      <c r="M17" s="15">
        <f t="shared" si="2"/>
        <v>34</v>
      </c>
      <c r="N17" s="70">
        <f t="shared" si="3"/>
        <v>4</v>
      </c>
      <c r="O17" s="102">
        <f t="shared" ref="O17:O26" si="9">SUM(E17,G17,I17,K17,M17)</f>
        <v>136</v>
      </c>
    </row>
    <row r="18" spans="1:15" ht="15.75" x14ac:dyDescent="0.25">
      <c r="A18" s="183"/>
      <c r="B18" s="1" t="s">
        <v>20</v>
      </c>
      <c r="C18" s="1"/>
      <c r="D18" s="103">
        <v>1</v>
      </c>
      <c r="E18" s="15">
        <f t="shared" si="4"/>
        <v>34</v>
      </c>
      <c r="F18" s="103">
        <v>1</v>
      </c>
      <c r="G18" s="15">
        <f t="shared" si="5"/>
        <v>34</v>
      </c>
      <c r="H18" s="103">
        <v>2</v>
      </c>
      <c r="I18" s="15">
        <f t="shared" si="0"/>
        <v>68</v>
      </c>
      <c r="J18" s="103">
        <v>2</v>
      </c>
      <c r="K18" s="15">
        <f t="shared" si="1"/>
        <v>68</v>
      </c>
      <c r="L18" s="103">
        <v>2</v>
      </c>
      <c r="M18" s="15">
        <f t="shared" si="2"/>
        <v>68</v>
      </c>
      <c r="N18" s="70">
        <f t="shared" si="3"/>
        <v>8</v>
      </c>
      <c r="O18" s="102">
        <f t="shared" si="9"/>
        <v>272</v>
      </c>
    </row>
    <row r="19" spans="1:15" ht="15.75" x14ac:dyDescent="0.25">
      <c r="A19" s="183" t="s">
        <v>21</v>
      </c>
      <c r="B19" s="1" t="s">
        <v>22</v>
      </c>
      <c r="C19" s="1"/>
      <c r="D19" s="5"/>
      <c r="E19" s="6"/>
      <c r="F19" s="5"/>
      <c r="G19" s="6"/>
      <c r="H19" s="103">
        <v>2</v>
      </c>
      <c r="I19" s="15">
        <f t="shared" si="0"/>
        <v>68</v>
      </c>
      <c r="J19" s="103">
        <v>2</v>
      </c>
      <c r="K19" s="15">
        <f t="shared" si="1"/>
        <v>68</v>
      </c>
      <c r="L19" s="103">
        <v>3</v>
      </c>
      <c r="M19" s="15">
        <f t="shared" si="2"/>
        <v>102</v>
      </c>
      <c r="N19" s="70">
        <f t="shared" si="3"/>
        <v>7</v>
      </c>
      <c r="O19" s="102">
        <f t="shared" si="9"/>
        <v>238</v>
      </c>
    </row>
    <row r="20" spans="1:15" ht="15.75" x14ac:dyDescent="0.25">
      <c r="A20" s="183"/>
      <c r="B20" s="1" t="s">
        <v>23</v>
      </c>
      <c r="C20" s="1"/>
      <c r="D20" s="5"/>
      <c r="E20" s="6"/>
      <c r="F20" s="5"/>
      <c r="G20" s="6"/>
      <c r="H20" s="5"/>
      <c r="I20" s="6"/>
      <c r="J20" s="103">
        <v>2</v>
      </c>
      <c r="K20" s="15">
        <f t="shared" si="1"/>
        <v>68</v>
      </c>
      <c r="L20" s="103">
        <v>2</v>
      </c>
      <c r="M20" s="15">
        <f t="shared" si="2"/>
        <v>68</v>
      </c>
      <c r="N20" s="70">
        <f t="shared" si="3"/>
        <v>4</v>
      </c>
      <c r="O20" s="102">
        <f t="shared" si="9"/>
        <v>136</v>
      </c>
    </row>
    <row r="21" spans="1:15" ht="15.75" x14ac:dyDescent="0.25">
      <c r="A21" s="183"/>
      <c r="B21" s="4" t="s">
        <v>24</v>
      </c>
      <c r="C21" s="4"/>
      <c r="D21" s="101">
        <v>1</v>
      </c>
      <c r="E21" s="15">
        <f t="shared" si="4"/>
        <v>34</v>
      </c>
      <c r="F21" s="101">
        <v>1</v>
      </c>
      <c r="G21" s="15">
        <f t="shared" si="5"/>
        <v>34</v>
      </c>
      <c r="H21" s="101">
        <v>1</v>
      </c>
      <c r="I21" s="15">
        <f t="shared" si="0"/>
        <v>34</v>
      </c>
      <c r="J21" s="101">
        <v>2</v>
      </c>
      <c r="K21" s="15">
        <f t="shared" si="1"/>
        <v>68</v>
      </c>
      <c r="L21" s="101">
        <v>2</v>
      </c>
      <c r="M21" s="15">
        <f t="shared" si="2"/>
        <v>68</v>
      </c>
      <c r="N21" s="70">
        <f t="shared" si="3"/>
        <v>7</v>
      </c>
      <c r="O21" s="102">
        <f t="shared" si="9"/>
        <v>238</v>
      </c>
    </row>
    <row r="22" spans="1:15" ht="15.75" x14ac:dyDescent="0.25">
      <c r="A22" s="183" t="s">
        <v>25</v>
      </c>
      <c r="B22" s="7" t="s">
        <v>26</v>
      </c>
      <c r="C22" s="7"/>
      <c r="D22" s="109">
        <v>1</v>
      </c>
      <c r="E22" s="15">
        <f t="shared" si="4"/>
        <v>34</v>
      </c>
      <c r="F22" s="103">
        <v>1</v>
      </c>
      <c r="G22" s="15">
        <f t="shared" si="5"/>
        <v>34</v>
      </c>
      <c r="H22" s="103">
        <v>1</v>
      </c>
      <c r="I22" s="15">
        <f t="shared" si="0"/>
        <v>34</v>
      </c>
      <c r="J22" s="5"/>
      <c r="K22" s="6"/>
      <c r="L22" s="5"/>
      <c r="M22" s="6"/>
      <c r="N22" s="81">
        <f t="shared" si="3"/>
        <v>3</v>
      </c>
      <c r="O22" s="102">
        <f t="shared" si="9"/>
        <v>102</v>
      </c>
    </row>
    <row r="23" spans="1:15" ht="15.75" x14ac:dyDescent="0.25">
      <c r="A23" s="183"/>
      <c r="B23" s="1" t="s">
        <v>27</v>
      </c>
      <c r="C23" s="1"/>
      <c r="D23" s="103">
        <v>1</v>
      </c>
      <c r="E23" s="15">
        <f t="shared" si="4"/>
        <v>34</v>
      </c>
      <c r="F23" s="103">
        <v>1</v>
      </c>
      <c r="G23" s="15">
        <f t="shared" si="5"/>
        <v>34</v>
      </c>
      <c r="H23" s="103">
        <v>1</v>
      </c>
      <c r="I23" s="15">
        <f t="shared" si="0"/>
        <v>34</v>
      </c>
      <c r="J23" s="103">
        <v>1</v>
      </c>
      <c r="K23" s="15">
        <f t="shared" si="1"/>
        <v>34</v>
      </c>
      <c r="L23" s="5"/>
      <c r="M23" s="6"/>
      <c r="N23" s="81">
        <f t="shared" si="3"/>
        <v>4</v>
      </c>
      <c r="O23" s="102">
        <f t="shared" si="9"/>
        <v>136</v>
      </c>
    </row>
    <row r="24" spans="1:15" ht="15.75" x14ac:dyDescent="0.25">
      <c r="A24" s="100" t="s">
        <v>28</v>
      </c>
      <c r="B24" s="1" t="s">
        <v>28</v>
      </c>
      <c r="C24" s="1"/>
      <c r="D24" s="103">
        <v>2</v>
      </c>
      <c r="E24" s="15">
        <f t="shared" si="4"/>
        <v>68</v>
      </c>
      <c r="F24" s="103">
        <v>2</v>
      </c>
      <c r="G24" s="15">
        <f t="shared" si="5"/>
        <v>68</v>
      </c>
      <c r="H24" s="103">
        <v>2</v>
      </c>
      <c r="I24" s="15">
        <f t="shared" si="0"/>
        <v>68</v>
      </c>
      <c r="J24" s="103">
        <v>1</v>
      </c>
      <c r="K24" s="15">
        <f t="shared" si="1"/>
        <v>34</v>
      </c>
      <c r="L24" s="101">
        <v>1</v>
      </c>
      <c r="M24" s="106">
        <f t="shared" si="2"/>
        <v>34</v>
      </c>
      <c r="N24" s="77">
        <f t="shared" si="3"/>
        <v>8</v>
      </c>
      <c r="O24" s="102">
        <f t="shared" si="9"/>
        <v>272</v>
      </c>
    </row>
    <row r="25" spans="1:15" ht="15.75" x14ac:dyDescent="0.25">
      <c r="A25" s="183" t="s">
        <v>34</v>
      </c>
      <c r="B25" s="4" t="s">
        <v>29</v>
      </c>
      <c r="C25" s="4"/>
      <c r="D25" s="101">
        <v>2</v>
      </c>
      <c r="E25" s="15">
        <f t="shared" si="4"/>
        <v>68</v>
      </c>
      <c r="F25" s="101">
        <v>2</v>
      </c>
      <c r="G25" s="15">
        <f t="shared" si="5"/>
        <v>68</v>
      </c>
      <c r="H25" s="101">
        <v>2</v>
      </c>
      <c r="I25" s="15">
        <f t="shared" si="0"/>
        <v>68</v>
      </c>
      <c r="J25" s="101">
        <v>2</v>
      </c>
      <c r="K25" s="15">
        <f t="shared" si="1"/>
        <v>68</v>
      </c>
      <c r="L25" s="101">
        <v>2</v>
      </c>
      <c r="M25" s="15">
        <f t="shared" si="2"/>
        <v>68</v>
      </c>
      <c r="N25" s="70">
        <f t="shared" si="3"/>
        <v>10</v>
      </c>
      <c r="O25" s="102">
        <f t="shared" si="9"/>
        <v>340</v>
      </c>
    </row>
    <row r="26" spans="1:15" ht="32.25" customHeight="1" x14ac:dyDescent="0.25">
      <c r="A26" s="183"/>
      <c r="B26" s="7" t="s">
        <v>35</v>
      </c>
      <c r="C26" s="1"/>
      <c r="D26" s="5"/>
      <c r="E26" s="6"/>
      <c r="F26" s="5"/>
      <c r="G26" s="6"/>
      <c r="H26" s="5"/>
      <c r="I26" s="6"/>
      <c r="J26" s="103">
        <v>1</v>
      </c>
      <c r="K26" s="15">
        <f t="shared" si="1"/>
        <v>34</v>
      </c>
      <c r="L26" s="103">
        <v>1</v>
      </c>
      <c r="M26" s="15">
        <f t="shared" si="2"/>
        <v>34</v>
      </c>
      <c r="N26" s="70">
        <f t="shared" si="3"/>
        <v>2</v>
      </c>
      <c r="O26" s="102">
        <f t="shared" si="9"/>
        <v>68</v>
      </c>
    </row>
    <row r="27" spans="1:15" ht="32.25" customHeight="1" thickBot="1" x14ac:dyDescent="0.3">
      <c r="A27" s="198" t="s">
        <v>39</v>
      </c>
      <c r="B27" s="199"/>
      <c r="C27" s="199"/>
      <c r="D27" s="29">
        <f t="shared" ref="D27:M27" si="10">SUM(D6:D26)</f>
        <v>30</v>
      </c>
      <c r="E27" s="29">
        <f t="shared" si="10"/>
        <v>1020</v>
      </c>
      <c r="F27" s="29">
        <f t="shared" si="10"/>
        <v>32</v>
      </c>
      <c r="G27" s="29">
        <f t="shared" si="10"/>
        <v>1088</v>
      </c>
      <c r="H27" s="29">
        <f t="shared" si="10"/>
        <v>34</v>
      </c>
      <c r="I27" s="29">
        <f t="shared" si="10"/>
        <v>1156</v>
      </c>
      <c r="J27" s="29">
        <f t="shared" si="10"/>
        <v>35</v>
      </c>
      <c r="K27" s="29">
        <f t="shared" si="10"/>
        <v>1190</v>
      </c>
      <c r="L27" s="29">
        <f t="shared" si="10"/>
        <v>36</v>
      </c>
      <c r="M27" s="29">
        <f t="shared" si="10"/>
        <v>1224</v>
      </c>
      <c r="N27" s="82">
        <f t="shared" si="3"/>
        <v>167</v>
      </c>
      <c r="O27" s="30">
        <f>SUM(O6:O26)</f>
        <v>5678</v>
      </c>
    </row>
    <row r="28" spans="1:15" ht="16.5" thickBot="1" x14ac:dyDescent="0.3">
      <c r="A28" s="200" t="s">
        <v>47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</row>
    <row r="29" spans="1:15" ht="124.5" customHeight="1" x14ac:dyDescent="0.25">
      <c r="A29" s="209" t="s">
        <v>41</v>
      </c>
      <c r="B29" s="210"/>
      <c r="C29" s="211"/>
      <c r="D29" s="121">
        <v>2</v>
      </c>
      <c r="E29" s="22">
        <f>D29*34</f>
        <v>68</v>
      </c>
      <c r="F29" s="121">
        <v>1</v>
      </c>
      <c r="G29" s="22">
        <f t="shared" ref="G29:O29" si="11">G32-G27</f>
        <v>34</v>
      </c>
      <c r="H29" s="121">
        <v>1</v>
      </c>
      <c r="I29" s="22">
        <f t="shared" si="11"/>
        <v>34</v>
      </c>
      <c r="J29" s="121">
        <v>1</v>
      </c>
      <c r="K29" s="22">
        <f t="shared" si="11"/>
        <v>34</v>
      </c>
      <c r="L29" s="121">
        <v>0</v>
      </c>
      <c r="M29" s="22">
        <f>L29*34</f>
        <v>0</v>
      </c>
      <c r="N29" s="22">
        <f t="shared" si="11"/>
        <v>5</v>
      </c>
      <c r="O29" s="139">
        <f t="shared" si="11"/>
        <v>170</v>
      </c>
    </row>
    <row r="30" spans="1:15" ht="37.5" customHeight="1" x14ac:dyDescent="0.25">
      <c r="A30" s="204" t="s">
        <v>40</v>
      </c>
      <c r="B30" s="205"/>
      <c r="C30" s="205"/>
      <c r="D30" s="23">
        <f>D29</f>
        <v>2</v>
      </c>
      <c r="E30" s="23">
        <f t="shared" ref="E30:N30" si="12">E29</f>
        <v>68</v>
      </c>
      <c r="F30" s="23">
        <f t="shared" si="12"/>
        <v>1</v>
      </c>
      <c r="G30" s="23">
        <f t="shared" si="12"/>
        <v>34</v>
      </c>
      <c r="H30" s="23">
        <f t="shared" si="12"/>
        <v>1</v>
      </c>
      <c r="I30" s="23">
        <f t="shared" si="12"/>
        <v>34</v>
      </c>
      <c r="J30" s="23">
        <f t="shared" si="12"/>
        <v>1</v>
      </c>
      <c r="K30" s="23">
        <f t="shared" si="12"/>
        <v>34</v>
      </c>
      <c r="L30" s="23">
        <f t="shared" si="12"/>
        <v>0</v>
      </c>
      <c r="M30" s="23">
        <f t="shared" si="12"/>
        <v>0</v>
      </c>
      <c r="N30" s="23">
        <f t="shared" si="12"/>
        <v>5</v>
      </c>
      <c r="O30" s="24">
        <f>M30+K30+I30+G30+E30</f>
        <v>170</v>
      </c>
    </row>
    <row r="31" spans="1:15" ht="52.5" customHeight="1" x14ac:dyDescent="0.25">
      <c r="A31" s="196" t="s">
        <v>45</v>
      </c>
      <c r="B31" s="197"/>
      <c r="C31" s="197"/>
      <c r="D31" s="23">
        <f>D29+D27</f>
        <v>32</v>
      </c>
      <c r="E31" s="23">
        <f>E27+E29</f>
        <v>1088</v>
      </c>
      <c r="F31" s="23">
        <f>F29+F27</f>
        <v>33</v>
      </c>
      <c r="G31" s="23">
        <f>G27+G29</f>
        <v>1122</v>
      </c>
      <c r="H31" s="23">
        <f>H29+H27</f>
        <v>35</v>
      </c>
      <c r="I31" s="23">
        <f>I27+I29</f>
        <v>1190</v>
      </c>
      <c r="J31" s="23">
        <f>J29+J27</f>
        <v>36</v>
      </c>
      <c r="K31" s="23">
        <f>K27+K29</f>
        <v>1224</v>
      </c>
      <c r="L31" s="23">
        <f>L29+L27</f>
        <v>36</v>
      </c>
      <c r="M31" s="23">
        <f>M27+M29</f>
        <v>1224</v>
      </c>
      <c r="N31" s="75">
        <f t="shared" ref="N31:N32" si="13">SUM(D31,F31,H31,J31,L31)</f>
        <v>172</v>
      </c>
      <c r="O31" s="24">
        <f>O27+O29</f>
        <v>5848</v>
      </c>
    </row>
    <row r="32" spans="1:15" ht="52.5" hidden="1" customHeight="1" thickBot="1" x14ac:dyDescent="0.3">
      <c r="A32" s="206" t="s">
        <v>91</v>
      </c>
      <c r="B32" s="207"/>
      <c r="C32" s="208"/>
      <c r="D32" s="54">
        <f>D27+D30</f>
        <v>32</v>
      </c>
      <c r="E32" s="52">
        <f>D32*34</f>
        <v>1088</v>
      </c>
      <c r="F32" s="54">
        <f>F27+F30</f>
        <v>33</v>
      </c>
      <c r="G32" s="52">
        <f>F32*34</f>
        <v>1122</v>
      </c>
      <c r="H32" s="54">
        <f>H27+H30</f>
        <v>35</v>
      </c>
      <c r="I32" s="52">
        <f>H32*34</f>
        <v>1190</v>
      </c>
      <c r="J32" s="54">
        <f>J27+J30</f>
        <v>36</v>
      </c>
      <c r="K32" s="52">
        <f>J32*34</f>
        <v>1224</v>
      </c>
      <c r="L32" s="54">
        <f>L27+L30</f>
        <v>36</v>
      </c>
      <c r="M32" s="52">
        <f>L32*34</f>
        <v>1224</v>
      </c>
      <c r="N32" s="117">
        <f t="shared" si="13"/>
        <v>172</v>
      </c>
      <c r="O32" s="55">
        <f>SUM(M32,K32,I32,G32,E32)</f>
        <v>5848</v>
      </c>
    </row>
    <row r="33" spans="1:18" ht="52.5" customHeight="1" thickBot="1" x14ac:dyDescent="0.3">
      <c r="A33" s="206" t="s">
        <v>113</v>
      </c>
      <c r="B33" s="207"/>
      <c r="C33" s="208"/>
      <c r="D33" s="54">
        <v>32</v>
      </c>
      <c r="E33" s="52">
        <f>D33*34</f>
        <v>1088</v>
      </c>
      <c r="F33" s="54">
        <v>33</v>
      </c>
      <c r="G33" s="52">
        <f>F33*34</f>
        <v>1122</v>
      </c>
      <c r="H33" s="54">
        <v>35</v>
      </c>
      <c r="I33" s="52">
        <f>H33*34</f>
        <v>1190</v>
      </c>
      <c r="J33" s="52">
        <v>36</v>
      </c>
      <c r="K33" s="52">
        <f>J33*34</f>
        <v>1224</v>
      </c>
      <c r="L33" s="52">
        <v>36</v>
      </c>
      <c r="M33" s="52">
        <f>L33*34</f>
        <v>1224</v>
      </c>
      <c r="N33" s="117">
        <f t="shared" ref="N33" si="14">SUM(L33,J33,H33,F33,D33)</f>
        <v>172</v>
      </c>
      <c r="O33" s="55">
        <f>SUM(M33,K33,I33,G33,E33)</f>
        <v>5848</v>
      </c>
      <c r="P33" s="118"/>
      <c r="Q33" s="110"/>
      <c r="R33" s="122"/>
    </row>
    <row r="34" spans="1:18" ht="16.5" thickBot="1" x14ac:dyDescent="0.3">
      <c r="A34" s="214" t="s">
        <v>37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</row>
    <row r="35" spans="1:18" ht="15.75" x14ac:dyDescent="0.25">
      <c r="A35" s="215" t="s">
        <v>87</v>
      </c>
      <c r="B35" s="223" t="s">
        <v>56</v>
      </c>
      <c r="C35" s="224"/>
      <c r="D35" s="286" t="s">
        <v>1</v>
      </c>
      <c r="E35" s="286"/>
      <c r="F35" s="286"/>
      <c r="G35" s="286"/>
      <c r="H35" s="286"/>
      <c r="I35" s="286"/>
      <c r="J35" s="286"/>
      <c r="K35" s="286"/>
      <c r="L35" s="286"/>
      <c r="M35" s="286"/>
      <c r="N35" s="78"/>
      <c r="O35" s="219" t="s">
        <v>42</v>
      </c>
    </row>
    <row r="36" spans="1:18" ht="80.25" customHeight="1" x14ac:dyDescent="0.25">
      <c r="A36" s="216"/>
      <c r="B36" s="225"/>
      <c r="C36" s="226"/>
      <c r="D36" s="289" t="s">
        <v>3</v>
      </c>
      <c r="E36" s="289"/>
      <c r="F36" s="289" t="s">
        <v>4</v>
      </c>
      <c r="G36" s="289"/>
      <c r="H36" s="289" t="s">
        <v>5</v>
      </c>
      <c r="I36" s="289"/>
      <c r="J36" s="289" t="s">
        <v>6</v>
      </c>
      <c r="K36" s="289"/>
      <c r="L36" s="289" t="s">
        <v>7</v>
      </c>
      <c r="M36" s="289"/>
      <c r="N36" s="98"/>
      <c r="O36" s="220"/>
    </row>
    <row r="37" spans="1:18" ht="78.75" x14ac:dyDescent="0.25">
      <c r="A37" s="115" t="s">
        <v>59</v>
      </c>
      <c r="B37" s="267" t="s">
        <v>51</v>
      </c>
      <c r="C37" s="294"/>
      <c r="D37" s="247">
        <v>10</v>
      </c>
      <c r="E37" s="247">
        <v>340</v>
      </c>
      <c r="F37" s="247">
        <v>10</v>
      </c>
      <c r="G37" s="247">
        <v>340</v>
      </c>
      <c r="H37" s="247">
        <v>10</v>
      </c>
      <c r="I37" s="247">
        <v>340</v>
      </c>
      <c r="J37" s="247">
        <v>10</v>
      </c>
      <c r="K37" s="247">
        <v>340</v>
      </c>
      <c r="L37" s="247">
        <v>10</v>
      </c>
      <c r="M37" s="247">
        <v>340</v>
      </c>
      <c r="N37" s="247">
        <f>SUM(D37,F37,H37,J37,L37)</f>
        <v>50</v>
      </c>
      <c r="O37" s="291">
        <f>SUM(M37,K37,I37,G37,E37)</f>
        <v>1700</v>
      </c>
    </row>
    <row r="38" spans="1:18" ht="47.25" x14ac:dyDescent="0.25">
      <c r="A38" s="115" t="s">
        <v>48</v>
      </c>
      <c r="B38" s="295"/>
      <c r="C38" s="296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2"/>
    </row>
    <row r="39" spans="1:18" ht="63" x14ac:dyDescent="0.25">
      <c r="A39" s="115" t="s">
        <v>50</v>
      </c>
      <c r="B39" s="295"/>
      <c r="C39" s="296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2"/>
    </row>
    <row r="40" spans="1:18" ht="75.75" thickBot="1" x14ac:dyDescent="0.3">
      <c r="A40" s="116" t="s">
        <v>57</v>
      </c>
      <c r="B40" s="297"/>
      <c r="C40" s="298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293"/>
      <c r="P40" s="94"/>
    </row>
    <row r="42" spans="1:18" x14ac:dyDescent="0.25">
      <c r="O42" s="120"/>
    </row>
  </sheetData>
  <mergeCells count="72">
    <mergeCell ref="A1:O1"/>
    <mergeCell ref="A2:O2"/>
    <mergeCell ref="A3:A4"/>
    <mergeCell ref="B3:B4"/>
    <mergeCell ref="D3:M3"/>
    <mergeCell ref="N3:O4"/>
    <mergeCell ref="D4:E4"/>
    <mergeCell ref="F4:G4"/>
    <mergeCell ref="H4:I4"/>
    <mergeCell ref="J4:K4"/>
    <mergeCell ref="L4:M4"/>
    <mergeCell ref="A6:A7"/>
    <mergeCell ref="A8:A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A29:C29"/>
    <mergeCell ref="G11:G13"/>
    <mergeCell ref="O11:O13"/>
    <mergeCell ref="A15:A18"/>
    <mergeCell ref="B15:B16"/>
    <mergeCell ref="F15:F16"/>
    <mergeCell ref="H15:H16"/>
    <mergeCell ref="J15:J16"/>
    <mergeCell ref="L15:L16"/>
    <mergeCell ref="O15:O16"/>
    <mergeCell ref="A11:A14"/>
    <mergeCell ref="B11:B13"/>
    <mergeCell ref="D11:D13"/>
    <mergeCell ref="E11:E13"/>
    <mergeCell ref="F11:F13"/>
    <mergeCell ref="A19:A21"/>
    <mergeCell ref="A22:A23"/>
    <mergeCell ref="A25:A26"/>
    <mergeCell ref="A27:C27"/>
    <mergeCell ref="A28:O28"/>
    <mergeCell ref="A35:A36"/>
    <mergeCell ref="B35:C36"/>
    <mergeCell ref="D35:M35"/>
    <mergeCell ref="O35:O36"/>
    <mergeCell ref="D36:E36"/>
    <mergeCell ref="A30:C30"/>
    <mergeCell ref="A31:C31"/>
    <mergeCell ref="A32:C32"/>
    <mergeCell ref="A33:C33"/>
    <mergeCell ref="A34:O34"/>
    <mergeCell ref="F36:G36"/>
    <mergeCell ref="H36:I36"/>
    <mergeCell ref="J36:K36"/>
    <mergeCell ref="L36:M36"/>
    <mergeCell ref="B37:C40"/>
    <mergeCell ref="D37:D40"/>
    <mergeCell ref="E37:E40"/>
    <mergeCell ref="F37:F40"/>
    <mergeCell ref="G37:G40"/>
    <mergeCell ref="H37:H40"/>
    <mergeCell ref="O37:O40"/>
    <mergeCell ref="I37:I40"/>
    <mergeCell ref="J37:J40"/>
    <mergeCell ref="K37:K40"/>
    <mergeCell ref="L37:L40"/>
    <mergeCell ref="M37:M40"/>
    <mergeCell ref="N37:N40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19" sqref="E19"/>
    </sheetView>
  </sheetViews>
  <sheetFormatPr defaultRowHeight="15" x14ac:dyDescent="0.25"/>
  <cols>
    <col min="1" max="1" width="26.85546875" customWidth="1"/>
    <col min="2" max="2" width="28.85546875" customWidth="1"/>
    <col min="3" max="3" width="30.42578125" customWidth="1"/>
    <col min="4" max="4" width="7.85546875" customWidth="1"/>
    <col min="6" max="6" width="6.7109375" customWidth="1"/>
    <col min="8" max="8" width="6.7109375" customWidth="1"/>
    <col min="10" max="10" width="6.7109375" customWidth="1"/>
    <col min="12" max="12" width="6.7109375" customWidth="1"/>
  </cols>
  <sheetData>
    <row r="1" spans="1:14" ht="16.5" thickBot="1" x14ac:dyDescent="0.3">
      <c r="A1" s="214" t="s">
        <v>37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 ht="15.75" x14ac:dyDescent="0.25">
      <c r="A2" s="215" t="s">
        <v>87</v>
      </c>
      <c r="B2" s="316" t="s">
        <v>56</v>
      </c>
      <c r="C2" s="260" t="s">
        <v>52</v>
      </c>
      <c r="D2" s="286" t="s">
        <v>1</v>
      </c>
      <c r="E2" s="286"/>
      <c r="F2" s="286"/>
      <c r="G2" s="286"/>
      <c r="H2" s="286"/>
      <c r="I2" s="286"/>
      <c r="J2" s="286"/>
      <c r="K2" s="286"/>
      <c r="L2" s="286"/>
      <c r="M2" s="286"/>
      <c r="N2" s="219" t="s">
        <v>42</v>
      </c>
    </row>
    <row r="3" spans="1:14" ht="15.75" x14ac:dyDescent="0.25">
      <c r="A3" s="216"/>
      <c r="B3" s="317"/>
      <c r="C3" s="318"/>
      <c r="D3" s="289" t="s">
        <v>3</v>
      </c>
      <c r="E3" s="289"/>
      <c r="F3" s="289" t="s">
        <v>4</v>
      </c>
      <c r="G3" s="289"/>
      <c r="H3" s="289" t="s">
        <v>5</v>
      </c>
      <c r="I3" s="289"/>
      <c r="J3" s="289" t="s">
        <v>6</v>
      </c>
      <c r="K3" s="289"/>
      <c r="L3" s="289" t="s">
        <v>7</v>
      </c>
      <c r="M3" s="289"/>
      <c r="N3" s="220"/>
    </row>
    <row r="4" spans="1:14" ht="15.75" x14ac:dyDescent="0.25">
      <c r="A4" s="321" t="s">
        <v>59</v>
      </c>
      <c r="B4" s="254" t="s">
        <v>51</v>
      </c>
      <c r="C4" s="34" t="s">
        <v>53</v>
      </c>
      <c r="D4" s="15">
        <v>4</v>
      </c>
      <c r="E4" s="325" t="s">
        <v>58</v>
      </c>
      <c r="F4" s="15">
        <v>4</v>
      </c>
      <c r="G4" s="325" t="s">
        <v>58</v>
      </c>
      <c r="H4" s="15">
        <v>4</v>
      </c>
      <c r="I4" s="325" t="s">
        <v>58</v>
      </c>
      <c r="J4" s="15">
        <v>4</v>
      </c>
      <c r="K4" s="325" t="s">
        <v>58</v>
      </c>
      <c r="L4" s="15">
        <v>4</v>
      </c>
      <c r="M4" s="325" t="s">
        <v>58</v>
      </c>
      <c r="N4" s="319">
        <v>1700</v>
      </c>
    </row>
    <row r="5" spans="1:14" ht="15.75" x14ac:dyDescent="0.25">
      <c r="A5" s="321"/>
      <c r="B5" s="254"/>
      <c r="C5" s="36" t="s">
        <v>54</v>
      </c>
      <c r="D5" s="32">
        <v>2</v>
      </c>
      <c r="E5" s="326"/>
      <c r="F5" s="32">
        <v>2</v>
      </c>
      <c r="G5" s="326"/>
      <c r="H5" s="32">
        <v>2</v>
      </c>
      <c r="I5" s="326"/>
      <c r="J5" s="32">
        <v>2</v>
      </c>
      <c r="K5" s="326"/>
      <c r="L5" s="32">
        <v>2</v>
      </c>
      <c r="M5" s="326"/>
      <c r="N5" s="319"/>
    </row>
    <row r="6" spans="1:14" ht="15.75" x14ac:dyDescent="0.25">
      <c r="A6" s="321"/>
      <c r="B6" s="254"/>
      <c r="C6" s="35" t="s">
        <v>55</v>
      </c>
      <c r="D6" s="31">
        <v>3</v>
      </c>
      <c r="E6" s="326"/>
      <c r="F6" s="31">
        <v>3</v>
      </c>
      <c r="G6" s="326"/>
      <c r="H6" s="31">
        <v>3</v>
      </c>
      <c r="I6" s="326"/>
      <c r="J6" s="31">
        <v>2</v>
      </c>
      <c r="K6" s="326"/>
      <c r="L6" s="31">
        <v>2</v>
      </c>
      <c r="M6" s="326"/>
      <c r="N6" s="319"/>
    </row>
    <row r="7" spans="1:14" ht="15.75" x14ac:dyDescent="0.25">
      <c r="A7" s="321" t="s">
        <v>48</v>
      </c>
      <c r="B7" s="254"/>
      <c r="C7" s="34" t="s">
        <v>53</v>
      </c>
      <c r="D7" s="15">
        <v>2</v>
      </c>
      <c r="E7" s="326"/>
      <c r="F7" s="15">
        <v>2</v>
      </c>
      <c r="G7" s="326"/>
      <c r="H7" s="15">
        <v>3</v>
      </c>
      <c r="I7" s="326"/>
      <c r="J7" s="15">
        <v>3</v>
      </c>
      <c r="K7" s="326"/>
      <c r="L7" s="15">
        <v>3</v>
      </c>
      <c r="M7" s="326"/>
      <c r="N7" s="319"/>
    </row>
    <row r="8" spans="1:14" ht="15.75" x14ac:dyDescent="0.25">
      <c r="A8" s="321"/>
      <c r="B8" s="254"/>
      <c r="C8" s="36" t="s">
        <v>54</v>
      </c>
      <c r="D8" s="32">
        <v>1</v>
      </c>
      <c r="E8" s="326"/>
      <c r="F8" s="32">
        <v>1</v>
      </c>
      <c r="G8" s="326"/>
      <c r="H8" s="32">
        <v>2</v>
      </c>
      <c r="I8" s="326"/>
      <c r="J8" s="32">
        <v>2</v>
      </c>
      <c r="K8" s="326"/>
      <c r="L8" s="32">
        <v>2</v>
      </c>
      <c r="M8" s="326"/>
      <c r="N8" s="319"/>
    </row>
    <row r="9" spans="1:14" ht="15.75" x14ac:dyDescent="0.25">
      <c r="A9" s="321"/>
      <c r="B9" s="254"/>
      <c r="C9" s="35" t="s">
        <v>55</v>
      </c>
      <c r="D9" s="31">
        <v>1</v>
      </c>
      <c r="E9" s="326"/>
      <c r="F9" s="31">
        <v>0</v>
      </c>
      <c r="G9" s="326"/>
      <c r="H9" s="31">
        <v>0</v>
      </c>
      <c r="I9" s="326"/>
      <c r="J9" s="31">
        <v>1</v>
      </c>
      <c r="K9" s="326"/>
      <c r="L9" s="31">
        <v>1</v>
      </c>
      <c r="M9" s="326"/>
      <c r="N9" s="319"/>
    </row>
    <row r="10" spans="1:14" ht="15.75" x14ac:dyDescent="0.25">
      <c r="A10" s="321" t="s">
        <v>50</v>
      </c>
      <c r="B10" s="254"/>
      <c r="C10" s="34" t="s">
        <v>53</v>
      </c>
      <c r="D10" s="15">
        <v>2</v>
      </c>
      <c r="E10" s="326"/>
      <c r="F10" s="15">
        <v>2</v>
      </c>
      <c r="G10" s="326"/>
      <c r="H10" s="15">
        <v>2</v>
      </c>
      <c r="I10" s="326"/>
      <c r="J10" s="15">
        <v>2</v>
      </c>
      <c r="K10" s="326"/>
      <c r="L10" s="15">
        <v>2</v>
      </c>
      <c r="M10" s="326"/>
      <c r="N10" s="319"/>
    </row>
    <row r="11" spans="1:14" ht="15.75" x14ac:dyDescent="0.25">
      <c r="A11" s="321"/>
      <c r="B11" s="254"/>
      <c r="C11" s="36" t="s">
        <v>54</v>
      </c>
      <c r="D11" s="32">
        <v>5</v>
      </c>
      <c r="E11" s="326"/>
      <c r="F11" s="32">
        <v>5</v>
      </c>
      <c r="G11" s="326"/>
      <c r="H11" s="32">
        <v>5</v>
      </c>
      <c r="I11" s="326"/>
      <c r="J11" s="32">
        <v>5</v>
      </c>
      <c r="K11" s="326"/>
      <c r="L11" s="32">
        <v>5</v>
      </c>
      <c r="M11" s="326"/>
      <c r="N11" s="319"/>
    </row>
    <row r="12" spans="1:14" ht="15.75" x14ac:dyDescent="0.25">
      <c r="A12" s="321"/>
      <c r="B12" s="254"/>
      <c r="C12" s="35" t="s">
        <v>55</v>
      </c>
      <c r="D12" s="31">
        <v>1</v>
      </c>
      <c r="E12" s="326"/>
      <c r="F12" s="31">
        <v>1</v>
      </c>
      <c r="G12" s="326"/>
      <c r="H12" s="31">
        <v>2</v>
      </c>
      <c r="I12" s="326"/>
      <c r="J12" s="31">
        <v>2</v>
      </c>
      <c r="K12" s="326"/>
      <c r="L12" s="31">
        <v>2</v>
      </c>
      <c r="M12" s="326"/>
      <c r="N12" s="319"/>
    </row>
    <row r="13" spans="1:14" ht="15.75" x14ac:dyDescent="0.25">
      <c r="A13" s="322" t="s">
        <v>57</v>
      </c>
      <c r="B13" s="254"/>
      <c r="C13" s="34" t="s">
        <v>53</v>
      </c>
      <c r="D13" s="15">
        <v>2</v>
      </c>
      <c r="E13" s="326"/>
      <c r="F13" s="15">
        <v>2</v>
      </c>
      <c r="G13" s="326"/>
      <c r="H13" s="15">
        <v>1</v>
      </c>
      <c r="I13" s="326"/>
      <c r="J13" s="15">
        <v>1</v>
      </c>
      <c r="K13" s="326"/>
      <c r="L13" s="15">
        <v>1</v>
      </c>
      <c r="M13" s="326"/>
      <c r="N13" s="319"/>
    </row>
    <row r="14" spans="1:14" ht="15.75" x14ac:dyDescent="0.25">
      <c r="A14" s="322"/>
      <c r="B14" s="254"/>
      <c r="C14" s="36" t="s">
        <v>54</v>
      </c>
      <c r="D14" s="32">
        <v>2</v>
      </c>
      <c r="E14" s="326"/>
      <c r="F14" s="32">
        <v>2</v>
      </c>
      <c r="G14" s="326"/>
      <c r="H14" s="32">
        <v>1</v>
      </c>
      <c r="I14" s="326"/>
      <c r="J14" s="32">
        <v>1</v>
      </c>
      <c r="K14" s="326"/>
      <c r="L14" s="32">
        <v>1</v>
      </c>
      <c r="M14" s="326"/>
      <c r="N14" s="319"/>
    </row>
    <row r="15" spans="1:14" ht="16.5" thickBot="1" x14ac:dyDescent="0.3">
      <c r="A15" s="323"/>
      <c r="B15" s="324"/>
      <c r="C15" s="37" t="s">
        <v>55</v>
      </c>
      <c r="D15" s="38">
        <v>5</v>
      </c>
      <c r="E15" s="327"/>
      <c r="F15" s="33">
        <v>5</v>
      </c>
      <c r="G15" s="327"/>
      <c r="H15" s="33">
        <v>5</v>
      </c>
      <c r="I15" s="327"/>
      <c r="J15" s="33">
        <v>5</v>
      </c>
      <c r="K15" s="327"/>
      <c r="L15" s="33">
        <v>5</v>
      </c>
      <c r="M15" s="327"/>
      <c r="N15" s="320"/>
    </row>
  </sheetData>
  <mergeCells count="22">
    <mergeCell ref="N4:N15"/>
    <mergeCell ref="A7:A9"/>
    <mergeCell ref="A10:A12"/>
    <mergeCell ref="A13:A15"/>
    <mergeCell ref="L3:M3"/>
    <mergeCell ref="A4:A6"/>
    <mergeCell ref="B4:B15"/>
    <mergeCell ref="E4:E15"/>
    <mergeCell ref="G4:G15"/>
    <mergeCell ref="I4:I15"/>
    <mergeCell ref="K4:K15"/>
    <mergeCell ref="M4:M15"/>
    <mergeCell ref="A1:N1"/>
    <mergeCell ref="A2:A3"/>
    <mergeCell ref="B2:B3"/>
    <mergeCell ref="C2:C3"/>
    <mergeCell ref="D2:M2"/>
    <mergeCell ref="N2:N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zoomScaleSheetLayoutView="100" workbookViewId="0">
      <selection activeCell="I8" sqref="I8:I9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11" width="8" customWidth="1"/>
    <col min="13" max="13" width="11" bestFit="1" customWidth="1"/>
    <col min="14" max="14" width="12.28515625" customWidth="1"/>
  </cols>
  <sheetData>
    <row r="1" spans="1:13" ht="31.5" customHeight="1" thickBot="1" x14ac:dyDescent="0.3">
      <c r="A1" s="232" t="s">
        <v>92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ht="15.75" x14ac:dyDescent="0.2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8"/>
    </row>
    <row r="3" spans="1:13" ht="31.5" customHeight="1" x14ac:dyDescent="0.25">
      <c r="A3" s="188" t="s">
        <v>0</v>
      </c>
      <c r="B3" s="189" t="s">
        <v>93</v>
      </c>
      <c r="C3" s="123" t="s">
        <v>94</v>
      </c>
      <c r="D3" s="190" t="s">
        <v>1</v>
      </c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3" ht="15.75" x14ac:dyDescent="0.25">
      <c r="A4" s="188"/>
      <c r="B4" s="189"/>
      <c r="C4" s="124" t="s">
        <v>95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3" ht="15.75" x14ac:dyDescent="0.25">
      <c r="A5" s="25" t="s">
        <v>46</v>
      </c>
      <c r="B5" s="11"/>
      <c r="C5" s="11"/>
      <c r="D5" s="83" t="s">
        <v>97</v>
      </c>
      <c r="E5" s="83" t="s">
        <v>98</v>
      </c>
      <c r="F5" s="83" t="s">
        <v>97</v>
      </c>
      <c r="G5" s="83" t="s">
        <v>98</v>
      </c>
      <c r="H5" s="83" t="s">
        <v>97</v>
      </c>
      <c r="I5" s="83" t="s">
        <v>98</v>
      </c>
      <c r="J5" s="83" t="s">
        <v>97</v>
      </c>
      <c r="K5" s="83" t="s">
        <v>98</v>
      </c>
      <c r="L5" s="69"/>
      <c r="M5" s="26"/>
    </row>
    <row r="6" spans="1:13" ht="15.75" x14ac:dyDescent="0.25">
      <c r="A6" s="183" t="s">
        <v>68</v>
      </c>
      <c r="B6" s="128" t="s">
        <v>9</v>
      </c>
      <c r="C6" s="129"/>
      <c r="D6" s="101">
        <v>5</v>
      </c>
      <c r="E6" s="15">
        <f>D6*33</f>
        <v>165</v>
      </c>
      <c r="F6" s="101">
        <v>5</v>
      </c>
      <c r="G6" s="15">
        <f>F6*34</f>
        <v>170</v>
      </c>
      <c r="H6" s="101">
        <v>5</v>
      </c>
      <c r="I6" s="15">
        <f>H6*34</f>
        <v>170</v>
      </c>
      <c r="J6" s="101">
        <v>5</v>
      </c>
      <c r="K6" s="15">
        <f>J6*34</f>
        <v>170</v>
      </c>
      <c r="L6" s="70">
        <f>SUM(D6,F6,H6,J6)</f>
        <v>20</v>
      </c>
      <c r="M6" s="102">
        <f>SUM(K6,I6,G6,E6)</f>
        <v>675</v>
      </c>
    </row>
    <row r="7" spans="1:13" ht="15.75" x14ac:dyDescent="0.25">
      <c r="A7" s="183"/>
      <c r="B7" s="128" t="s">
        <v>69</v>
      </c>
      <c r="C7" s="129"/>
      <c r="D7" s="103">
        <v>4</v>
      </c>
      <c r="E7" s="15">
        <f t="shared" ref="E7:E15" si="0">D7*33</f>
        <v>132</v>
      </c>
      <c r="F7" s="103">
        <v>4</v>
      </c>
      <c r="G7" s="15">
        <f t="shared" ref="G7:G15" si="1">F7*34</f>
        <v>136</v>
      </c>
      <c r="H7" s="103">
        <v>4</v>
      </c>
      <c r="I7" s="15">
        <f t="shared" ref="I7:I15" si="2">H7*34</f>
        <v>136</v>
      </c>
      <c r="J7" s="101">
        <v>4</v>
      </c>
      <c r="K7" s="15">
        <f t="shared" ref="K7:K15" si="3">J7*34</f>
        <v>136</v>
      </c>
      <c r="L7" s="70">
        <f t="shared" ref="L7:L15" si="4">SUM(D7,F7,H7,J7)</f>
        <v>16</v>
      </c>
      <c r="M7" s="102">
        <f>SUM(K7,I7,G7,E7)</f>
        <v>540</v>
      </c>
    </row>
    <row r="8" spans="1:13" ht="15.75" x14ac:dyDescent="0.25">
      <c r="A8" s="131" t="s">
        <v>11</v>
      </c>
      <c r="B8" s="104" t="s">
        <v>11</v>
      </c>
      <c r="C8" s="132"/>
      <c r="D8" s="43"/>
      <c r="E8" s="43"/>
      <c r="F8" s="101">
        <v>2</v>
      </c>
      <c r="G8" s="15">
        <f t="shared" si="1"/>
        <v>68</v>
      </c>
      <c r="H8" s="101">
        <v>2</v>
      </c>
      <c r="I8" s="15">
        <f t="shared" si="2"/>
        <v>68</v>
      </c>
      <c r="J8" s="101">
        <v>2</v>
      </c>
      <c r="K8" s="15">
        <f t="shared" si="3"/>
        <v>68</v>
      </c>
      <c r="L8" s="70">
        <f t="shared" si="4"/>
        <v>6</v>
      </c>
      <c r="M8" s="102">
        <f>SUM(K8,I8,G8,E8)</f>
        <v>204</v>
      </c>
    </row>
    <row r="9" spans="1:13" ht="15.75" x14ac:dyDescent="0.25">
      <c r="A9" s="100" t="s">
        <v>38</v>
      </c>
      <c r="B9" s="104" t="s">
        <v>12</v>
      </c>
      <c r="C9" s="104"/>
      <c r="D9" s="39">
        <v>4</v>
      </c>
      <c r="E9" s="15">
        <f t="shared" si="0"/>
        <v>132</v>
      </c>
      <c r="F9" s="101">
        <v>4</v>
      </c>
      <c r="G9" s="15">
        <f t="shared" si="1"/>
        <v>136</v>
      </c>
      <c r="H9" s="101">
        <v>4</v>
      </c>
      <c r="I9" s="15">
        <f t="shared" si="2"/>
        <v>136</v>
      </c>
      <c r="J9" s="101">
        <v>4</v>
      </c>
      <c r="K9" s="15">
        <f>J9*34</f>
        <v>136</v>
      </c>
      <c r="L9" s="70">
        <f t="shared" si="4"/>
        <v>16</v>
      </c>
      <c r="M9" s="102">
        <f t="shared" ref="M9:M14" si="5">SUM(K9,I9,G9,E9)</f>
        <v>540</v>
      </c>
    </row>
    <row r="10" spans="1:13" ht="47.25" x14ac:dyDescent="0.25">
      <c r="A10" s="100" t="s">
        <v>72</v>
      </c>
      <c r="B10" s="128" t="s">
        <v>73</v>
      </c>
      <c r="C10" s="129"/>
      <c r="D10" s="40">
        <v>2</v>
      </c>
      <c r="E10" s="15">
        <f t="shared" si="0"/>
        <v>66</v>
      </c>
      <c r="F10" s="40">
        <v>2</v>
      </c>
      <c r="G10" s="15">
        <f>F10*34</f>
        <v>68</v>
      </c>
      <c r="H10" s="40">
        <v>2</v>
      </c>
      <c r="I10" s="15">
        <f>H10*34</f>
        <v>68</v>
      </c>
      <c r="J10" s="40">
        <v>2</v>
      </c>
      <c r="K10" s="15">
        <f>J10*34</f>
        <v>68</v>
      </c>
      <c r="L10" s="70">
        <f t="shared" si="4"/>
        <v>8</v>
      </c>
      <c r="M10" s="102">
        <f>SUM(K10,I10,G10,E10)</f>
        <v>270</v>
      </c>
    </row>
    <row r="11" spans="1:13" ht="111" customHeight="1" x14ac:dyDescent="0.25">
      <c r="A11" s="133" t="s">
        <v>74</v>
      </c>
      <c r="B11" s="134" t="s">
        <v>74</v>
      </c>
      <c r="C11" s="134" t="s">
        <v>75</v>
      </c>
      <c r="D11" s="43"/>
      <c r="E11" s="43"/>
      <c r="F11" s="43"/>
      <c r="G11" s="43"/>
      <c r="H11" s="43"/>
      <c r="I11" s="44"/>
      <c r="J11" s="103">
        <v>1</v>
      </c>
      <c r="K11" s="15">
        <f t="shared" si="3"/>
        <v>34</v>
      </c>
      <c r="L11" s="70">
        <f t="shared" si="4"/>
        <v>1</v>
      </c>
      <c r="M11" s="102">
        <f>SUM(K11,I11,G11,E11)</f>
        <v>34</v>
      </c>
    </row>
    <row r="12" spans="1:13" ht="31.5" x14ac:dyDescent="0.25">
      <c r="A12" s="183" t="s">
        <v>25</v>
      </c>
      <c r="B12" s="135" t="s">
        <v>26</v>
      </c>
      <c r="C12" s="135"/>
      <c r="D12" s="103">
        <v>1</v>
      </c>
      <c r="E12" s="15">
        <f t="shared" si="0"/>
        <v>33</v>
      </c>
      <c r="F12" s="103">
        <v>1</v>
      </c>
      <c r="G12" s="15">
        <f t="shared" si="1"/>
        <v>34</v>
      </c>
      <c r="H12" s="40">
        <v>1</v>
      </c>
      <c r="I12" s="15">
        <f>H12*34</f>
        <v>34</v>
      </c>
      <c r="J12" s="40">
        <v>1</v>
      </c>
      <c r="K12" s="15">
        <f t="shared" si="3"/>
        <v>34</v>
      </c>
      <c r="L12" s="70">
        <f t="shared" si="4"/>
        <v>4</v>
      </c>
      <c r="M12" s="102">
        <f t="shared" si="5"/>
        <v>135</v>
      </c>
    </row>
    <row r="13" spans="1:13" ht="15.75" x14ac:dyDescent="0.25">
      <c r="A13" s="183"/>
      <c r="B13" s="129" t="s">
        <v>27</v>
      </c>
      <c r="C13" s="129"/>
      <c r="D13" s="103">
        <v>1</v>
      </c>
      <c r="E13" s="15">
        <f t="shared" si="0"/>
        <v>33</v>
      </c>
      <c r="F13" s="103">
        <v>1</v>
      </c>
      <c r="G13" s="15">
        <f t="shared" si="1"/>
        <v>34</v>
      </c>
      <c r="H13" s="103">
        <v>1</v>
      </c>
      <c r="I13" s="15">
        <f t="shared" si="2"/>
        <v>34</v>
      </c>
      <c r="J13" s="40">
        <v>1</v>
      </c>
      <c r="K13" s="15">
        <f t="shared" si="3"/>
        <v>34</v>
      </c>
      <c r="L13" s="70">
        <f t="shared" si="4"/>
        <v>4</v>
      </c>
      <c r="M13" s="102">
        <f t="shared" si="5"/>
        <v>135</v>
      </c>
    </row>
    <row r="14" spans="1:13" ht="15.75" x14ac:dyDescent="0.25">
      <c r="A14" s="100" t="s">
        <v>28</v>
      </c>
      <c r="B14" s="129" t="s">
        <v>28</v>
      </c>
      <c r="C14" s="129"/>
      <c r="D14" s="103">
        <v>1</v>
      </c>
      <c r="E14" s="15">
        <f t="shared" si="0"/>
        <v>33</v>
      </c>
      <c r="F14" s="103">
        <v>1</v>
      </c>
      <c r="G14" s="15">
        <f t="shared" si="1"/>
        <v>34</v>
      </c>
      <c r="H14" s="103">
        <v>1</v>
      </c>
      <c r="I14" s="15">
        <f t="shared" si="2"/>
        <v>34</v>
      </c>
      <c r="J14" s="101">
        <v>1</v>
      </c>
      <c r="K14" s="15">
        <f t="shared" si="3"/>
        <v>34</v>
      </c>
      <c r="L14" s="70">
        <f t="shared" si="4"/>
        <v>4</v>
      </c>
      <c r="M14" s="102">
        <f t="shared" si="5"/>
        <v>135</v>
      </c>
    </row>
    <row r="15" spans="1:13" ht="15.75" customHeight="1" x14ac:dyDescent="0.25">
      <c r="A15" s="100" t="s">
        <v>29</v>
      </c>
      <c r="B15" s="132" t="s">
        <v>29</v>
      </c>
      <c r="C15" s="132"/>
      <c r="D15" s="101">
        <v>2</v>
      </c>
      <c r="E15" s="15">
        <f t="shared" si="0"/>
        <v>66</v>
      </c>
      <c r="F15" s="101">
        <v>2</v>
      </c>
      <c r="G15" s="15">
        <f t="shared" si="1"/>
        <v>68</v>
      </c>
      <c r="H15" s="101">
        <v>2</v>
      </c>
      <c r="I15" s="15">
        <f t="shared" si="2"/>
        <v>68</v>
      </c>
      <c r="J15" s="101">
        <v>2</v>
      </c>
      <c r="K15" s="15">
        <f t="shared" si="3"/>
        <v>68</v>
      </c>
      <c r="L15" s="70">
        <f t="shared" si="4"/>
        <v>8</v>
      </c>
      <c r="M15" s="102">
        <f>SUM(K15,I15,G15,E15)</f>
        <v>270</v>
      </c>
    </row>
    <row r="16" spans="1:13" ht="32.25" customHeight="1" thickBot="1" x14ac:dyDescent="0.3">
      <c r="A16" s="198" t="s">
        <v>39</v>
      </c>
      <c r="B16" s="199"/>
      <c r="C16" s="199"/>
      <c r="D16" s="29">
        <f t="shared" ref="D16:K16" si="6">SUM(D6:D15)</f>
        <v>20</v>
      </c>
      <c r="E16" s="29">
        <f t="shared" si="6"/>
        <v>660</v>
      </c>
      <c r="F16" s="29">
        <f t="shared" si="6"/>
        <v>22</v>
      </c>
      <c r="G16" s="29">
        <f t="shared" si="6"/>
        <v>748</v>
      </c>
      <c r="H16" s="29">
        <f t="shared" si="6"/>
        <v>22</v>
      </c>
      <c r="I16" s="29">
        <f t="shared" si="6"/>
        <v>748</v>
      </c>
      <c r="J16" s="29">
        <f t="shared" si="6"/>
        <v>23</v>
      </c>
      <c r="K16" s="29">
        <f t="shared" si="6"/>
        <v>782</v>
      </c>
      <c r="L16" s="29">
        <f>SUM(D16,F16,H16,J16)</f>
        <v>87</v>
      </c>
      <c r="M16" s="30">
        <f>SUM(M6:M15)</f>
        <v>2938</v>
      </c>
    </row>
    <row r="17" spans="1:15" ht="16.5" thickBot="1" x14ac:dyDescent="0.3">
      <c r="A17" s="200" t="s">
        <v>47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</row>
    <row r="18" spans="1:15" ht="108.75" customHeight="1" x14ac:dyDescent="0.25">
      <c r="A18" s="201" t="s">
        <v>76</v>
      </c>
      <c r="B18" s="202"/>
      <c r="C18" s="203"/>
      <c r="D18" s="19">
        <f>D22-D16</f>
        <v>1</v>
      </c>
      <c r="E18" s="18">
        <f>D18*33</f>
        <v>33</v>
      </c>
      <c r="F18" s="19">
        <f>F22-F16</f>
        <v>1</v>
      </c>
      <c r="G18" s="18">
        <f t="shared" ref="G18" si="7">F18*34</f>
        <v>34</v>
      </c>
      <c r="H18" s="19">
        <f>H22-H16</f>
        <v>1</v>
      </c>
      <c r="I18" s="18">
        <f>H18*34</f>
        <v>34</v>
      </c>
      <c r="J18" s="19">
        <f>J22-J16</f>
        <v>0</v>
      </c>
      <c r="K18" s="18">
        <f>J18*34</f>
        <v>0</v>
      </c>
      <c r="L18" s="71">
        <f>SUM(D18,F18,H18,J18)</f>
        <v>3</v>
      </c>
      <c r="M18" s="20">
        <f>SUM(E18,G18,I18,K18)</f>
        <v>101</v>
      </c>
    </row>
    <row r="19" spans="1:15" ht="23.25" x14ac:dyDescent="0.25">
      <c r="A19" s="204" t="s">
        <v>40</v>
      </c>
      <c r="B19" s="205"/>
      <c r="C19" s="205"/>
      <c r="D19" s="12">
        <f t="shared" ref="D19:J19" si="8">SUM(D18:D18)</f>
        <v>1</v>
      </c>
      <c r="E19" s="12">
        <f>D19*33</f>
        <v>33</v>
      </c>
      <c r="F19" s="12">
        <f t="shared" si="8"/>
        <v>1</v>
      </c>
      <c r="G19" s="12">
        <f t="shared" si="8"/>
        <v>34</v>
      </c>
      <c r="H19" s="12">
        <f t="shared" si="8"/>
        <v>1</v>
      </c>
      <c r="I19" s="12">
        <f t="shared" ref="I19:I20" si="9">H19*34</f>
        <v>34</v>
      </c>
      <c r="J19" s="12">
        <f t="shared" si="8"/>
        <v>0</v>
      </c>
      <c r="K19" s="12">
        <f t="shared" ref="K19:K20" si="10">J19*34</f>
        <v>0</v>
      </c>
      <c r="L19" s="72">
        <f t="shared" ref="L19:L20" si="11">SUM(D19,F19,H19,J19)</f>
        <v>3</v>
      </c>
      <c r="M19" s="21">
        <f>SUM(E19,G19,I19,K19)</f>
        <v>101</v>
      </c>
    </row>
    <row r="20" spans="1:15" ht="23.25" x14ac:dyDescent="0.25">
      <c r="A20" s="196" t="s">
        <v>49</v>
      </c>
      <c r="B20" s="197"/>
      <c r="C20" s="197"/>
      <c r="D20" s="12">
        <v>21</v>
      </c>
      <c r="E20" s="12">
        <f t="shared" ref="E20" si="12">D20*33</f>
        <v>693</v>
      </c>
      <c r="F20" s="12">
        <v>23</v>
      </c>
      <c r="G20" s="12">
        <f>F20*34</f>
        <v>782</v>
      </c>
      <c r="H20" s="12">
        <v>23</v>
      </c>
      <c r="I20" s="12">
        <f t="shared" si="9"/>
        <v>782</v>
      </c>
      <c r="J20" s="12">
        <v>23</v>
      </c>
      <c r="K20" s="12">
        <f t="shared" si="10"/>
        <v>782</v>
      </c>
      <c r="L20" s="72">
        <f t="shared" si="11"/>
        <v>90</v>
      </c>
      <c r="M20" s="21">
        <f>SUM(E20,G20,I20,K20)</f>
        <v>3039</v>
      </c>
      <c r="O20" s="178" t="s">
        <v>105</v>
      </c>
    </row>
    <row r="21" spans="1:15" ht="23.25" customHeight="1" x14ac:dyDescent="0.25">
      <c r="A21" s="229" t="s">
        <v>100</v>
      </c>
      <c r="B21" s="230"/>
      <c r="C21" s="231"/>
      <c r="D21" s="239">
        <v>33</v>
      </c>
      <c r="E21" s="240"/>
      <c r="F21" s="239">
        <v>34</v>
      </c>
      <c r="G21" s="240"/>
      <c r="H21" s="239">
        <v>34</v>
      </c>
      <c r="I21" s="240"/>
      <c r="J21" s="239">
        <v>34</v>
      </c>
      <c r="K21" s="240"/>
      <c r="L21" s="239">
        <f>D21+F21+H21+J21</f>
        <v>135</v>
      </c>
      <c r="M21" s="241"/>
      <c r="O21" s="178"/>
    </row>
    <row r="22" spans="1:15" ht="49.5" customHeight="1" thickBot="1" x14ac:dyDescent="0.3">
      <c r="A22" s="206" t="s">
        <v>101</v>
      </c>
      <c r="B22" s="207"/>
      <c r="C22" s="208"/>
      <c r="D22" s="52">
        <v>21</v>
      </c>
      <c r="E22" s="52">
        <f t="shared" ref="E22" si="13">D22*33</f>
        <v>693</v>
      </c>
      <c r="F22" s="52">
        <v>23</v>
      </c>
      <c r="G22" s="52">
        <f>F22*34</f>
        <v>782</v>
      </c>
      <c r="H22" s="52">
        <v>23</v>
      </c>
      <c r="I22" s="52">
        <f t="shared" ref="I22" si="14">H22*34</f>
        <v>782</v>
      </c>
      <c r="J22" s="52">
        <v>23</v>
      </c>
      <c r="K22" s="52">
        <f t="shared" ref="K22" si="15">J22*34</f>
        <v>782</v>
      </c>
      <c r="L22" s="73">
        <f t="shared" ref="L22:M22" si="16">SUM(D22,F22,H22,J22)</f>
        <v>90</v>
      </c>
      <c r="M22" s="53">
        <f t="shared" si="16"/>
        <v>3039</v>
      </c>
      <c r="N22" s="112">
        <f>M22/M32</f>
        <v>0.81825525040387725</v>
      </c>
      <c r="O22" s="93">
        <v>3190</v>
      </c>
    </row>
    <row r="23" spans="1:15" ht="16.5" thickBot="1" x14ac:dyDescent="0.3">
      <c r="A23" s="214" t="s">
        <v>37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1:15" ht="36.75" customHeight="1" x14ac:dyDescent="0.25">
      <c r="A24" s="215" t="s">
        <v>83</v>
      </c>
      <c r="B24" s="223" t="s">
        <v>56</v>
      </c>
      <c r="C24" s="224"/>
      <c r="D24" s="217"/>
      <c r="E24" s="217"/>
      <c r="F24" s="217"/>
      <c r="G24" s="217"/>
      <c r="H24" s="217"/>
      <c r="I24" s="217"/>
      <c r="J24" s="217"/>
      <c r="K24" s="218"/>
      <c r="L24" s="85"/>
      <c r="M24" s="219" t="s">
        <v>67</v>
      </c>
    </row>
    <row r="25" spans="1:15" ht="30.75" customHeight="1" x14ac:dyDescent="0.25">
      <c r="A25" s="216"/>
      <c r="B25" s="225"/>
      <c r="C25" s="226"/>
      <c r="D25" s="221" t="s">
        <v>63</v>
      </c>
      <c r="E25" s="222"/>
      <c r="F25" s="221" t="s">
        <v>64</v>
      </c>
      <c r="G25" s="222"/>
      <c r="H25" s="221" t="s">
        <v>65</v>
      </c>
      <c r="I25" s="222"/>
      <c r="J25" s="221" t="s">
        <v>66</v>
      </c>
      <c r="K25" s="222"/>
      <c r="L25" s="68"/>
      <c r="M25" s="220"/>
    </row>
    <row r="26" spans="1:15" ht="152.25" customHeight="1" thickBot="1" x14ac:dyDescent="0.3">
      <c r="A26" s="49" t="s">
        <v>82</v>
      </c>
      <c r="B26" s="212" t="s">
        <v>51</v>
      </c>
      <c r="C26" s="213"/>
      <c r="D26" s="50">
        <v>10</v>
      </c>
      <c r="E26" s="50">
        <v>330</v>
      </c>
      <c r="F26" s="50">
        <v>10</v>
      </c>
      <c r="G26" s="50">
        <v>340</v>
      </c>
      <c r="H26" s="50">
        <v>10</v>
      </c>
      <c r="I26" s="50">
        <f>H26*34</f>
        <v>340</v>
      </c>
      <c r="J26" s="50">
        <v>10</v>
      </c>
      <c r="K26" s="50">
        <v>340</v>
      </c>
      <c r="L26" s="76">
        <f>SUM(D26,F26,H26,J26)</f>
        <v>40</v>
      </c>
      <c r="M26" s="91">
        <f>330+340+340+340</f>
        <v>1350</v>
      </c>
    </row>
    <row r="29" spans="1:15" ht="15.75" thickBot="1" x14ac:dyDescent="0.3"/>
    <row r="30" spans="1:15" ht="24" thickBot="1" x14ac:dyDescent="0.3">
      <c r="B30" s="227" t="s">
        <v>99</v>
      </c>
      <c r="C30" s="228"/>
      <c r="D30" s="136">
        <v>5</v>
      </c>
      <c r="E30" s="136">
        <f>D30*33</f>
        <v>165</v>
      </c>
      <c r="F30" s="136">
        <v>5</v>
      </c>
      <c r="G30" s="136">
        <f>F30*34</f>
        <v>170</v>
      </c>
      <c r="H30" s="136">
        <v>5</v>
      </c>
      <c r="I30" s="136">
        <f>H30*34</f>
        <v>170</v>
      </c>
      <c r="J30" s="136">
        <v>5</v>
      </c>
      <c r="K30" s="136">
        <f>J30*34</f>
        <v>170</v>
      </c>
      <c r="L30" s="137">
        <f>SUM(D30,F30,H30,J30)</f>
        <v>20</v>
      </c>
      <c r="M30" s="138">
        <f>E30+G30+I30+K30</f>
        <v>675</v>
      </c>
      <c r="N30" s="112">
        <f>M30/M32</f>
        <v>0.18174474959612277</v>
      </c>
      <c r="O30" s="93"/>
    </row>
    <row r="32" spans="1:15" x14ac:dyDescent="0.25">
      <c r="L32" s="111" t="s">
        <v>106</v>
      </c>
      <c r="M32" s="110">
        <f>M30+M20</f>
        <v>3714</v>
      </c>
    </row>
  </sheetData>
  <mergeCells count="36">
    <mergeCell ref="A24:A25"/>
    <mergeCell ref="A1:M1"/>
    <mergeCell ref="A2:M2"/>
    <mergeCell ref="L3:M4"/>
    <mergeCell ref="A17:M17"/>
    <mergeCell ref="A23:M23"/>
    <mergeCell ref="D21:E21"/>
    <mergeCell ref="F21:G21"/>
    <mergeCell ref="H21:I21"/>
    <mergeCell ref="J21:K21"/>
    <mergeCell ref="L21:M21"/>
    <mergeCell ref="A19:C19"/>
    <mergeCell ref="A20:C20"/>
    <mergeCell ref="A22:C22"/>
    <mergeCell ref="D24:K24"/>
    <mergeCell ref="D25:E25"/>
    <mergeCell ref="J25:K25"/>
    <mergeCell ref="O20:O21"/>
    <mergeCell ref="B26:C26"/>
    <mergeCell ref="M24:M25"/>
    <mergeCell ref="B30:C30"/>
    <mergeCell ref="A21:C21"/>
    <mergeCell ref="A3:A4"/>
    <mergeCell ref="B3:B4"/>
    <mergeCell ref="D3:K3"/>
    <mergeCell ref="D4:E4"/>
    <mergeCell ref="F4:G4"/>
    <mergeCell ref="H4:I4"/>
    <mergeCell ref="J4:K4"/>
    <mergeCell ref="A6:A7"/>
    <mergeCell ref="A12:A13"/>
    <mergeCell ref="A16:C16"/>
    <mergeCell ref="A18:C18"/>
    <mergeCell ref="F25:G25"/>
    <mergeCell ref="H25:I25"/>
    <mergeCell ref="B24:C25"/>
  </mergeCells>
  <pageMargins left="0.51181102362204722" right="0.31496062992125984" top="0.74803149606299213" bottom="0.74803149606299213" header="0.31496062992125984" footer="0.31496062992125984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Normal="100" zoomScaleSheetLayoutView="100" workbookViewId="0">
      <selection activeCell="I8" sqref="I8:I9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11" width="8" customWidth="1"/>
    <col min="13" max="13" width="12" bestFit="1" customWidth="1"/>
    <col min="14" max="14" width="12.28515625" customWidth="1"/>
  </cols>
  <sheetData>
    <row r="1" spans="1:13" ht="31.5" customHeight="1" thickBot="1" x14ac:dyDescent="0.3">
      <c r="A1" s="232" t="s">
        <v>102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3" ht="15.75" x14ac:dyDescent="0.25">
      <c r="A2" s="235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8"/>
    </row>
    <row r="3" spans="1:13" ht="31.5" customHeight="1" x14ac:dyDescent="0.25">
      <c r="A3" s="188" t="s">
        <v>0</v>
      </c>
      <c r="B3" s="189" t="s">
        <v>93</v>
      </c>
      <c r="C3" s="127" t="s">
        <v>94</v>
      </c>
      <c r="D3" s="190" t="s">
        <v>1</v>
      </c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3" ht="15.75" x14ac:dyDescent="0.25">
      <c r="A4" s="188"/>
      <c r="B4" s="189"/>
      <c r="C4" s="124" t="s">
        <v>95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3" ht="15.75" x14ac:dyDescent="0.25">
      <c r="A5" s="25" t="s">
        <v>46</v>
      </c>
      <c r="B5" s="11"/>
      <c r="C5" s="11"/>
      <c r="D5" s="83" t="s">
        <v>97</v>
      </c>
      <c r="E5" s="83" t="s">
        <v>98</v>
      </c>
      <c r="F5" s="83" t="s">
        <v>97</v>
      </c>
      <c r="G5" s="83" t="s">
        <v>98</v>
      </c>
      <c r="H5" s="83" t="s">
        <v>97</v>
      </c>
      <c r="I5" s="83" t="s">
        <v>98</v>
      </c>
      <c r="J5" s="83" t="s">
        <v>97</v>
      </c>
      <c r="K5" s="83" t="s">
        <v>98</v>
      </c>
      <c r="L5" s="69"/>
      <c r="M5" s="26"/>
    </row>
    <row r="6" spans="1:13" ht="15.75" x14ac:dyDescent="0.25">
      <c r="A6" s="242" t="s">
        <v>68</v>
      </c>
      <c r="B6" s="10" t="s">
        <v>9</v>
      </c>
      <c r="C6" s="1"/>
      <c r="D6" s="101">
        <v>5</v>
      </c>
      <c r="E6" s="15">
        <f>D6*33</f>
        <v>165</v>
      </c>
      <c r="F6" s="101">
        <v>5</v>
      </c>
      <c r="G6" s="15">
        <f>F6*34</f>
        <v>170</v>
      </c>
      <c r="H6" s="101">
        <v>5</v>
      </c>
      <c r="I6" s="15">
        <f>H6*34</f>
        <v>170</v>
      </c>
      <c r="J6" s="101">
        <v>5</v>
      </c>
      <c r="K6" s="15">
        <f>J6*34</f>
        <v>170</v>
      </c>
      <c r="L6" s="70">
        <f>SUM(D6,F6,H6,J6)</f>
        <v>20</v>
      </c>
      <c r="M6" s="102">
        <f>SUM(K6,I6,G6,E6)</f>
        <v>675</v>
      </c>
    </row>
    <row r="7" spans="1:13" ht="15.75" x14ac:dyDescent="0.25">
      <c r="A7" s="242"/>
      <c r="B7" s="10" t="s">
        <v>69</v>
      </c>
      <c r="C7" s="1"/>
      <c r="D7" s="103">
        <v>3</v>
      </c>
      <c r="E7" s="15">
        <f t="shared" ref="E7:E17" si="0">D7*33</f>
        <v>99</v>
      </c>
      <c r="F7" s="103">
        <v>3</v>
      </c>
      <c r="G7" s="15">
        <f t="shared" ref="G7:G17" si="1">F7*34</f>
        <v>102</v>
      </c>
      <c r="H7" s="103">
        <v>3</v>
      </c>
      <c r="I7" s="15">
        <f t="shared" ref="I7:I17" si="2">H7*34</f>
        <v>102</v>
      </c>
      <c r="J7" s="101">
        <v>3</v>
      </c>
      <c r="K7" s="15">
        <f t="shared" ref="K7:K17" si="3">J7*34</f>
        <v>102</v>
      </c>
      <c r="L7" s="70">
        <f t="shared" ref="L7:L17" si="4">SUM(D7,F7,H7,J7)</f>
        <v>12</v>
      </c>
      <c r="M7" s="102">
        <f>SUM(K7,I7,G7,E7)</f>
        <v>405</v>
      </c>
    </row>
    <row r="8" spans="1:13" ht="63" x14ac:dyDescent="0.25">
      <c r="A8" s="243" t="s">
        <v>79</v>
      </c>
      <c r="B8" s="51" t="s">
        <v>88</v>
      </c>
      <c r="C8" s="1"/>
      <c r="D8" s="245">
        <v>1</v>
      </c>
      <c r="E8" s="247">
        <f t="shared" si="0"/>
        <v>33</v>
      </c>
      <c r="F8" s="245">
        <v>1</v>
      </c>
      <c r="G8" s="247">
        <f t="shared" si="1"/>
        <v>34</v>
      </c>
      <c r="H8" s="245">
        <v>1</v>
      </c>
      <c r="I8" s="247">
        <f t="shared" si="2"/>
        <v>34</v>
      </c>
      <c r="J8" s="245">
        <v>1</v>
      </c>
      <c r="K8" s="247">
        <f t="shared" si="3"/>
        <v>34</v>
      </c>
      <c r="L8" s="247">
        <f t="shared" si="4"/>
        <v>4</v>
      </c>
      <c r="M8" s="249">
        <f t="shared" ref="M8" si="5">SUM(K8,I8,G8,E8)</f>
        <v>135</v>
      </c>
    </row>
    <row r="9" spans="1:13" ht="31.5" x14ac:dyDescent="0.25">
      <c r="A9" s="244"/>
      <c r="B9" s="51" t="s">
        <v>81</v>
      </c>
      <c r="C9" s="1"/>
      <c r="D9" s="246"/>
      <c r="E9" s="248"/>
      <c r="F9" s="246"/>
      <c r="G9" s="248"/>
      <c r="H9" s="246"/>
      <c r="I9" s="248"/>
      <c r="J9" s="246"/>
      <c r="K9" s="248"/>
      <c r="L9" s="248"/>
      <c r="M9" s="250"/>
    </row>
    <row r="10" spans="1:13" ht="15.75" x14ac:dyDescent="0.25">
      <c r="A10" s="28" t="s">
        <v>11</v>
      </c>
      <c r="B10" s="9" t="s">
        <v>11</v>
      </c>
      <c r="C10" s="4"/>
      <c r="D10" s="43"/>
      <c r="E10" s="43"/>
      <c r="F10" s="101">
        <v>2</v>
      </c>
      <c r="G10" s="15">
        <f t="shared" si="1"/>
        <v>68</v>
      </c>
      <c r="H10" s="101">
        <v>2</v>
      </c>
      <c r="I10" s="15">
        <f t="shared" si="2"/>
        <v>68</v>
      </c>
      <c r="J10" s="101">
        <v>2</v>
      </c>
      <c r="K10" s="15">
        <f t="shared" si="3"/>
        <v>68</v>
      </c>
      <c r="L10" s="70">
        <f t="shared" si="4"/>
        <v>6</v>
      </c>
      <c r="M10" s="102">
        <f>SUM(K10,I10,G10,E10)</f>
        <v>204</v>
      </c>
    </row>
    <row r="11" spans="1:13" ht="15.75" x14ac:dyDescent="0.25">
      <c r="A11" s="99" t="s">
        <v>38</v>
      </c>
      <c r="B11" s="104" t="s">
        <v>12</v>
      </c>
      <c r="C11" s="9"/>
      <c r="D11" s="39">
        <v>4</v>
      </c>
      <c r="E11" s="15">
        <f t="shared" si="0"/>
        <v>132</v>
      </c>
      <c r="F11" s="101">
        <v>4</v>
      </c>
      <c r="G11" s="15">
        <f t="shared" si="1"/>
        <v>136</v>
      </c>
      <c r="H11" s="101">
        <v>4</v>
      </c>
      <c r="I11" s="15">
        <f t="shared" si="2"/>
        <v>136</v>
      </c>
      <c r="J11" s="101">
        <v>4</v>
      </c>
      <c r="K11" s="15">
        <f>J11*34</f>
        <v>136</v>
      </c>
      <c r="L11" s="70">
        <f t="shared" si="4"/>
        <v>16</v>
      </c>
      <c r="M11" s="102">
        <f t="shared" ref="M11:M16" si="6">SUM(K11,I11,G11,E11)</f>
        <v>540</v>
      </c>
    </row>
    <row r="12" spans="1:13" ht="47.25" x14ac:dyDescent="0.25">
      <c r="A12" s="100" t="s">
        <v>72</v>
      </c>
      <c r="B12" s="108" t="s">
        <v>73</v>
      </c>
      <c r="C12" s="1"/>
      <c r="D12" s="40">
        <v>2</v>
      </c>
      <c r="E12" s="15">
        <f t="shared" si="0"/>
        <v>66</v>
      </c>
      <c r="F12" s="40">
        <v>2</v>
      </c>
      <c r="G12" s="15">
        <f>F12*34</f>
        <v>68</v>
      </c>
      <c r="H12" s="40">
        <v>2</v>
      </c>
      <c r="I12" s="15">
        <f>H12*34</f>
        <v>68</v>
      </c>
      <c r="J12" s="40">
        <v>2</v>
      </c>
      <c r="K12" s="15">
        <f>J12*34</f>
        <v>68</v>
      </c>
      <c r="L12" s="70">
        <f t="shared" si="4"/>
        <v>8</v>
      </c>
      <c r="M12" s="102">
        <f>SUM(K12,I12,G12,E12)</f>
        <v>270</v>
      </c>
    </row>
    <row r="13" spans="1:13" ht="111" customHeight="1" x14ac:dyDescent="0.25">
      <c r="A13" s="42" t="s">
        <v>74</v>
      </c>
      <c r="B13" s="41" t="s">
        <v>74</v>
      </c>
      <c r="C13" s="41" t="s">
        <v>75</v>
      </c>
      <c r="D13" s="43"/>
      <c r="E13" s="43"/>
      <c r="F13" s="43"/>
      <c r="G13" s="43"/>
      <c r="H13" s="43"/>
      <c r="I13" s="44"/>
      <c r="J13" s="103">
        <v>1</v>
      </c>
      <c r="K13" s="15">
        <f t="shared" si="3"/>
        <v>34</v>
      </c>
      <c r="L13" s="70">
        <f t="shared" si="4"/>
        <v>1</v>
      </c>
      <c r="M13" s="102">
        <f>SUM(K13,I13,G13,E13)</f>
        <v>34</v>
      </c>
    </row>
    <row r="14" spans="1:13" ht="31.5" x14ac:dyDescent="0.25">
      <c r="A14" s="183" t="s">
        <v>25</v>
      </c>
      <c r="B14" s="7" t="s">
        <v>26</v>
      </c>
      <c r="C14" s="7"/>
      <c r="D14" s="103">
        <v>1</v>
      </c>
      <c r="E14" s="15">
        <f t="shared" si="0"/>
        <v>33</v>
      </c>
      <c r="F14" s="103">
        <v>1</v>
      </c>
      <c r="G14" s="15">
        <f t="shared" si="1"/>
        <v>34</v>
      </c>
      <c r="H14" s="40">
        <v>1</v>
      </c>
      <c r="I14" s="15">
        <f>H14*34</f>
        <v>34</v>
      </c>
      <c r="J14" s="40">
        <v>1</v>
      </c>
      <c r="K14" s="15">
        <f t="shared" si="3"/>
        <v>34</v>
      </c>
      <c r="L14" s="70">
        <f t="shared" si="4"/>
        <v>4</v>
      </c>
      <c r="M14" s="102">
        <f t="shared" si="6"/>
        <v>135</v>
      </c>
    </row>
    <row r="15" spans="1:13" ht="15.75" x14ac:dyDescent="0.25">
      <c r="A15" s="183"/>
      <c r="B15" s="1" t="s">
        <v>27</v>
      </c>
      <c r="C15" s="1"/>
      <c r="D15" s="103">
        <v>1</v>
      </c>
      <c r="E15" s="15">
        <f t="shared" si="0"/>
        <v>33</v>
      </c>
      <c r="F15" s="103">
        <v>1</v>
      </c>
      <c r="G15" s="15">
        <f t="shared" si="1"/>
        <v>34</v>
      </c>
      <c r="H15" s="103">
        <v>1</v>
      </c>
      <c r="I15" s="15">
        <f t="shared" si="2"/>
        <v>34</v>
      </c>
      <c r="J15" s="40">
        <v>1</v>
      </c>
      <c r="K15" s="15">
        <f t="shared" si="3"/>
        <v>34</v>
      </c>
      <c r="L15" s="70">
        <f t="shared" si="4"/>
        <v>4</v>
      </c>
      <c r="M15" s="102">
        <f t="shared" si="6"/>
        <v>135</v>
      </c>
    </row>
    <row r="16" spans="1:13" ht="15.75" x14ac:dyDescent="0.25">
      <c r="A16" s="100" t="s">
        <v>28</v>
      </c>
      <c r="B16" s="1" t="s">
        <v>28</v>
      </c>
      <c r="C16" s="1"/>
      <c r="D16" s="103">
        <v>1</v>
      </c>
      <c r="E16" s="15">
        <f t="shared" si="0"/>
        <v>33</v>
      </c>
      <c r="F16" s="103">
        <v>1</v>
      </c>
      <c r="G16" s="15">
        <f t="shared" si="1"/>
        <v>34</v>
      </c>
      <c r="H16" s="103">
        <v>1</v>
      </c>
      <c r="I16" s="15">
        <f t="shared" si="2"/>
        <v>34</v>
      </c>
      <c r="J16" s="101">
        <v>1</v>
      </c>
      <c r="K16" s="15">
        <f t="shared" si="3"/>
        <v>34</v>
      </c>
      <c r="L16" s="70">
        <f t="shared" si="4"/>
        <v>4</v>
      </c>
      <c r="M16" s="102">
        <f t="shared" si="6"/>
        <v>135</v>
      </c>
    </row>
    <row r="17" spans="1:15" ht="15.75" customHeight="1" x14ac:dyDescent="0.25">
      <c r="A17" s="100" t="s">
        <v>29</v>
      </c>
      <c r="B17" s="4" t="s">
        <v>29</v>
      </c>
      <c r="C17" s="4"/>
      <c r="D17" s="101">
        <v>2</v>
      </c>
      <c r="E17" s="15">
        <f t="shared" si="0"/>
        <v>66</v>
      </c>
      <c r="F17" s="101">
        <v>2</v>
      </c>
      <c r="G17" s="15">
        <f t="shared" si="1"/>
        <v>68</v>
      </c>
      <c r="H17" s="101">
        <v>2</v>
      </c>
      <c r="I17" s="15">
        <f t="shared" si="2"/>
        <v>68</v>
      </c>
      <c r="J17" s="101">
        <v>2</v>
      </c>
      <c r="K17" s="15">
        <f t="shared" si="3"/>
        <v>68</v>
      </c>
      <c r="L17" s="70">
        <f t="shared" si="4"/>
        <v>8</v>
      </c>
      <c r="M17" s="102">
        <f>SUM(K17,I17,G17,E17)</f>
        <v>270</v>
      </c>
    </row>
    <row r="18" spans="1:15" ht="32.25" customHeight="1" thickBot="1" x14ac:dyDescent="0.3">
      <c r="A18" s="198" t="s">
        <v>39</v>
      </c>
      <c r="B18" s="199"/>
      <c r="C18" s="199"/>
      <c r="D18" s="29">
        <f t="shared" ref="D18:K18" si="7">SUM(D6:D17)</f>
        <v>20</v>
      </c>
      <c r="E18" s="29">
        <f t="shared" si="7"/>
        <v>660</v>
      </c>
      <c r="F18" s="29">
        <f t="shared" si="7"/>
        <v>22</v>
      </c>
      <c r="G18" s="29">
        <f t="shared" si="7"/>
        <v>748</v>
      </c>
      <c r="H18" s="29">
        <f t="shared" si="7"/>
        <v>22</v>
      </c>
      <c r="I18" s="29">
        <f t="shared" si="7"/>
        <v>748</v>
      </c>
      <c r="J18" s="29">
        <f t="shared" si="7"/>
        <v>23</v>
      </c>
      <c r="K18" s="29">
        <f t="shared" si="7"/>
        <v>782</v>
      </c>
      <c r="L18" s="29">
        <f>SUM(D18,F18,H18,J18)</f>
        <v>87</v>
      </c>
      <c r="M18" s="30">
        <f>SUM(M6:M17)</f>
        <v>2938</v>
      </c>
    </row>
    <row r="19" spans="1:15" ht="16.5" thickBot="1" x14ac:dyDescent="0.3">
      <c r="A19" s="200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5" ht="108.75" customHeight="1" x14ac:dyDescent="0.25">
      <c r="A20" s="201" t="s">
        <v>76</v>
      </c>
      <c r="B20" s="202"/>
      <c r="C20" s="203"/>
      <c r="D20" s="19">
        <f>D24-D18</f>
        <v>1</v>
      </c>
      <c r="E20" s="18">
        <f>D20*33</f>
        <v>33</v>
      </c>
      <c r="F20" s="19">
        <f>F24-F18</f>
        <v>1</v>
      </c>
      <c r="G20" s="18">
        <f t="shared" ref="G20" si="8">F20*34</f>
        <v>34</v>
      </c>
      <c r="H20" s="19">
        <f>H24-H18</f>
        <v>1</v>
      </c>
      <c r="I20" s="18">
        <f>H20*34</f>
        <v>34</v>
      </c>
      <c r="J20" s="19">
        <f>J24-J18</f>
        <v>0</v>
      </c>
      <c r="K20" s="18">
        <f>J20*34</f>
        <v>0</v>
      </c>
      <c r="L20" s="71">
        <f>SUM(D20,F20,H20,J20)</f>
        <v>3</v>
      </c>
      <c r="M20" s="20">
        <f>SUM(E20,G20,I20,K20)</f>
        <v>101</v>
      </c>
    </row>
    <row r="21" spans="1:15" ht="23.25" x14ac:dyDescent="0.25">
      <c r="A21" s="204" t="s">
        <v>40</v>
      </c>
      <c r="B21" s="205"/>
      <c r="C21" s="205"/>
      <c r="D21" s="12">
        <f t="shared" ref="D21:J21" si="9">SUM(D20:D20)</f>
        <v>1</v>
      </c>
      <c r="E21" s="12">
        <f>D21*33</f>
        <v>33</v>
      </c>
      <c r="F21" s="12">
        <f t="shared" si="9"/>
        <v>1</v>
      </c>
      <c r="G21" s="12">
        <f t="shared" si="9"/>
        <v>34</v>
      </c>
      <c r="H21" s="12">
        <f t="shared" si="9"/>
        <v>1</v>
      </c>
      <c r="I21" s="12">
        <f t="shared" ref="I21:I24" si="10">H21*34</f>
        <v>34</v>
      </c>
      <c r="J21" s="12">
        <f t="shared" si="9"/>
        <v>0</v>
      </c>
      <c r="K21" s="12">
        <f t="shared" ref="K21:K24" si="11">J21*34</f>
        <v>0</v>
      </c>
      <c r="L21" s="72">
        <f t="shared" ref="L21:M24" si="12">SUM(D21,F21,H21,J21)</f>
        <v>3</v>
      </c>
      <c r="M21" s="21">
        <f>SUM(E21,G21,I21,K21)</f>
        <v>101</v>
      </c>
    </row>
    <row r="22" spans="1:15" ht="23.25" x14ac:dyDescent="0.25">
      <c r="A22" s="196" t="s">
        <v>49</v>
      </c>
      <c r="B22" s="197"/>
      <c r="C22" s="197"/>
      <c r="D22" s="12">
        <v>21</v>
      </c>
      <c r="E22" s="12">
        <f t="shared" ref="E22:E24" si="13">D22*33</f>
        <v>693</v>
      </c>
      <c r="F22" s="12">
        <v>23</v>
      </c>
      <c r="G22" s="12">
        <f>F22*34</f>
        <v>782</v>
      </c>
      <c r="H22" s="12">
        <v>23</v>
      </c>
      <c r="I22" s="12">
        <f t="shared" si="10"/>
        <v>782</v>
      </c>
      <c r="J22" s="12">
        <v>23</v>
      </c>
      <c r="K22" s="12">
        <f t="shared" si="11"/>
        <v>782</v>
      </c>
      <c r="L22" s="72">
        <f t="shared" si="12"/>
        <v>90</v>
      </c>
      <c r="M22" s="21">
        <f>SUM(E22,G22,I22,K22)</f>
        <v>3039</v>
      </c>
      <c r="O22" s="178" t="s">
        <v>105</v>
      </c>
    </row>
    <row r="23" spans="1:15" ht="23.25" x14ac:dyDescent="0.25">
      <c r="A23" s="229" t="s">
        <v>100</v>
      </c>
      <c r="B23" s="230"/>
      <c r="C23" s="231"/>
      <c r="D23" s="95"/>
      <c r="E23" s="95">
        <v>33</v>
      </c>
      <c r="F23" s="95"/>
      <c r="G23" s="95">
        <v>34</v>
      </c>
      <c r="H23" s="95"/>
      <c r="I23" s="95">
        <v>34</v>
      </c>
      <c r="J23" s="95"/>
      <c r="K23" s="95">
        <v>34</v>
      </c>
      <c r="L23" s="96"/>
      <c r="M23" s="97"/>
      <c r="O23" s="178"/>
    </row>
    <row r="24" spans="1:15" ht="49.5" customHeight="1" thickBot="1" x14ac:dyDescent="0.3">
      <c r="A24" s="206" t="s">
        <v>101</v>
      </c>
      <c r="B24" s="207"/>
      <c r="C24" s="208"/>
      <c r="D24" s="52">
        <v>21</v>
      </c>
      <c r="E24" s="52">
        <f t="shared" si="13"/>
        <v>693</v>
      </c>
      <c r="F24" s="52">
        <v>23</v>
      </c>
      <c r="G24" s="52">
        <f>F24*34</f>
        <v>782</v>
      </c>
      <c r="H24" s="52">
        <v>23</v>
      </c>
      <c r="I24" s="52">
        <f t="shared" si="10"/>
        <v>782</v>
      </c>
      <c r="J24" s="52">
        <v>23</v>
      </c>
      <c r="K24" s="52">
        <f t="shared" si="11"/>
        <v>782</v>
      </c>
      <c r="L24" s="73">
        <f t="shared" si="12"/>
        <v>90</v>
      </c>
      <c r="M24" s="53">
        <f t="shared" si="12"/>
        <v>3039</v>
      </c>
      <c r="N24" s="112">
        <f>M24/M34</f>
        <v>0.81825525040387725</v>
      </c>
      <c r="O24" s="93">
        <v>3190</v>
      </c>
    </row>
    <row r="25" spans="1:15" ht="16.5" thickBot="1" x14ac:dyDescent="0.3">
      <c r="A25" s="214" t="s">
        <v>37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5" ht="54" customHeight="1" x14ac:dyDescent="0.25">
      <c r="A26" s="215" t="s">
        <v>83</v>
      </c>
      <c r="B26" s="223" t="s">
        <v>56</v>
      </c>
      <c r="C26" s="224"/>
      <c r="D26" s="217"/>
      <c r="E26" s="217"/>
      <c r="F26" s="217"/>
      <c r="G26" s="217"/>
      <c r="H26" s="217"/>
      <c r="I26" s="217"/>
      <c r="J26" s="217"/>
      <c r="K26" s="218"/>
      <c r="L26" s="85"/>
      <c r="M26" s="219" t="s">
        <v>67</v>
      </c>
    </row>
    <row r="27" spans="1:15" ht="20.25" customHeight="1" x14ac:dyDescent="0.25">
      <c r="A27" s="216"/>
      <c r="B27" s="225"/>
      <c r="C27" s="226"/>
      <c r="D27" s="221" t="s">
        <v>63</v>
      </c>
      <c r="E27" s="222"/>
      <c r="F27" s="221" t="s">
        <v>64</v>
      </c>
      <c r="G27" s="222"/>
      <c r="H27" s="221" t="s">
        <v>65</v>
      </c>
      <c r="I27" s="222"/>
      <c r="J27" s="221" t="s">
        <v>66</v>
      </c>
      <c r="K27" s="222"/>
      <c r="L27" s="68"/>
      <c r="M27" s="220"/>
    </row>
    <row r="28" spans="1:15" ht="152.25" customHeight="1" thickBot="1" x14ac:dyDescent="0.3">
      <c r="A28" s="49" t="s">
        <v>82</v>
      </c>
      <c r="B28" s="212" t="s">
        <v>51</v>
      </c>
      <c r="C28" s="213"/>
      <c r="D28" s="50">
        <v>10</v>
      </c>
      <c r="E28" s="50">
        <v>330</v>
      </c>
      <c r="F28" s="50">
        <v>10</v>
      </c>
      <c r="G28" s="50">
        <v>340</v>
      </c>
      <c r="H28" s="50">
        <v>10</v>
      </c>
      <c r="I28" s="50">
        <f>H28*34</f>
        <v>340</v>
      </c>
      <c r="J28" s="50">
        <v>10</v>
      </c>
      <c r="K28" s="50">
        <v>340</v>
      </c>
      <c r="L28" s="76">
        <f>SUM(D28,F28,H28,J28)</f>
        <v>40</v>
      </c>
      <c r="M28" s="91">
        <f>330+340+340+340</f>
        <v>1350</v>
      </c>
    </row>
    <row r="30" spans="1:15" hidden="1" x14ac:dyDescent="0.25"/>
    <row r="31" spans="1:15" ht="15.75" thickBot="1" x14ac:dyDescent="0.3"/>
    <row r="32" spans="1:15" ht="24" thickBot="1" x14ac:dyDescent="0.3">
      <c r="B32" s="227" t="s">
        <v>99</v>
      </c>
      <c r="C32" s="228"/>
      <c r="D32" s="136">
        <v>5</v>
      </c>
      <c r="E32" s="136">
        <f>D32*33</f>
        <v>165</v>
      </c>
      <c r="F32" s="136">
        <v>5</v>
      </c>
      <c r="G32" s="136">
        <f>F32*34</f>
        <v>170</v>
      </c>
      <c r="H32" s="136">
        <v>5</v>
      </c>
      <c r="I32" s="136">
        <f>H32*34</f>
        <v>170</v>
      </c>
      <c r="J32" s="136">
        <v>5</v>
      </c>
      <c r="K32" s="136">
        <f>J32*34</f>
        <v>170</v>
      </c>
      <c r="L32" s="137">
        <f>SUM(D32,F32,H32,J32)</f>
        <v>20</v>
      </c>
      <c r="M32" s="138">
        <f>E32+G32+I32+K32</f>
        <v>675</v>
      </c>
      <c r="N32" s="112">
        <f>M32/M34</f>
        <v>0.18174474959612277</v>
      </c>
      <c r="O32" s="93"/>
    </row>
    <row r="34" spans="12:13" x14ac:dyDescent="0.25">
      <c r="L34" s="111" t="s">
        <v>106</v>
      </c>
      <c r="M34" s="114">
        <f>M32+M22</f>
        <v>3714</v>
      </c>
    </row>
  </sheetData>
  <mergeCells count="42">
    <mergeCell ref="A1:M1"/>
    <mergeCell ref="A2:M2"/>
    <mergeCell ref="A3:A4"/>
    <mergeCell ref="B3:B4"/>
    <mergeCell ref="D3:K3"/>
    <mergeCell ref="L3:M4"/>
    <mergeCell ref="D4:E4"/>
    <mergeCell ref="F4:G4"/>
    <mergeCell ref="H4:I4"/>
    <mergeCell ref="J4:K4"/>
    <mergeCell ref="A6:A7"/>
    <mergeCell ref="A14:A15"/>
    <mergeCell ref="A18:C18"/>
    <mergeCell ref="A19:M19"/>
    <mergeCell ref="A20:C20"/>
    <mergeCell ref="A8:A9"/>
    <mergeCell ref="D8:D9"/>
    <mergeCell ref="E8:E9"/>
    <mergeCell ref="F8:F9"/>
    <mergeCell ref="G8:G9"/>
    <mergeCell ref="M8:M9"/>
    <mergeCell ref="I8:I9"/>
    <mergeCell ref="J8:J9"/>
    <mergeCell ref="K8:K9"/>
    <mergeCell ref="L8:L9"/>
    <mergeCell ref="H8:H9"/>
    <mergeCell ref="A21:C21"/>
    <mergeCell ref="A26:A27"/>
    <mergeCell ref="B26:C27"/>
    <mergeCell ref="D26:K26"/>
    <mergeCell ref="M26:M27"/>
    <mergeCell ref="D27:E27"/>
    <mergeCell ref="F27:G27"/>
    <mergeCell ref="O22:O23"/>
    <mergeCell ref="H27:I27"/>
    <mergeCell ref="J27:K27"/>
    <mergeCell ref="B28:C28"/>
    <mergeCell ref="B32:C32"/>
    <mergeCell ref="A22:C22"/>
    <mergeCell ref="A23:C23"/>
    <mergeCell ref="A24:C24"/>
    <mergeCell ref="A25:M25"/>
  </mergeCells>
  <pageMargins left="0.70866141732283472" right="0.70866141732283472" top="0.74803149606299213" bottom="0.74803149606299213" header="0.31496062992125984" footer="0.31496062992125984"/>
  <pageSetup paperSize="8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zoomScaleSheetLayoutView="80" workbookViewId="0">
      <selection activeCell="I8" sqref="I8:I9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3" max="13" width="11" bestFit="1" customWidth="1"/>
  </cols>
  <sheetData>
    <row r="1" spans="1:13" ht="29.25" customHeight="1" thickBot="1" x14ac:dyDescent="0.3">
      <c r="A1" s="232" t="s">
        <v>108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3"/>
    </row>
    <row r="2" spans="1:13" ht="15.75" x14ac:dyDescent="0.25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8"/>
    </row>
    <row r="3" spans="1:13" ht="31.5" customHeight="1" x14ac:dyDescent="0.25">
      <c r="A3" s="188" t="s">
        <v>0</v>
      </c>
      <c r="B3" s="189" t="s">
        <v>30</v>
      </c>
      <c r="C3" s="123" t="s">
        <v>70</v>
      </c>
      <c r="D3" s="190" t="s">
        <v>1</v>
      </c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3" ht="15.75" x14ac:dyDescent="0.25">
      <c r="A4" s="188"/>
      <c r="B4" s="189"/>
      <c r="C4" s="124" t="s">
        <v>2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3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69"/>
      <c r="M5" s="26"/>
    </row>
    <row r="6" spans="1:13" ht="15.75" x14ac:dyDescent="0.25">
      <c r="A6" s="183" t="s">
        <v>68</v>
      </c>
      <c r="B6" s="128" t="s">
        <v>9</v>
      </c>
      <c r="C6" s="129"/>
      <c r="D6" s="101">
        <v>5</v>
      </c>
      <c r="E6" s="15">
        <f>D6*33</f>
        <v>165</v>
      </c>
      <c r="F6" s="103">
        <v>5</v>
      </c>
      <c r="G6" s="15">
        <f>F6*34</f>
        <v>170</v>
      </c>
      <c r="H6" s="103">
        <v>5</v>
      </c>
      <c r="I6" s="15">
        <f>H6*34</f>
        <v>170</v>
      </c>
      <c r="J6" s="103">
        <v>5</v>
      </c>
      <c r="K6" s="15">
        <f>J6*34</f>
        <v>170</v>
      </c>
      <c r="L6" s="70">
        <f>SUM(D6,F6,H6,J6)</f>
        <v>20</v>
      </c>
      <c r="M6" s="102">
        <f>SUM(K6,I6,G6,E6)</f>
        <v>675</v>
      </c>
    </row>
    <row r="7" spans="1:13" ht="15.75" x14ac:dyDescent="0.25">
      <c r="A7" s="183"/>
      <c r="B7" s="128" t="s">
        <v>69</v>
      </c>
      <c r="C7" s="129"/>
      <c r="D7" s="103">
        <v>4</v>
      </c>
      <c r="E7" s="15">
        <f t="shared" ref="E7:E15" si="0">D7*33</f>
        <v>132</v>
      </c>
      <c r="F7" s="103">
        <v>4</v>
      </c>
      <c r="G7" s="15">
        <f t="shared" ref="G7:G15" si="1">F7*34</f>
        <v>136</v>
      </c>
      <c r="H7" s="103">
        <v>4</v>
      </c>
      <c r="I7" s="15">
        <f t="shared" ref="I7:I15" si="2">H7*34</f>
        <v>136</v>
      </c>
      <c r="J7" s="103">
        <v>4</v>
      </c>
      <c r="K7" s="15">
        <f t="shared" ref="K7:K15" si="3">J7*34</f>
        <v>136</v>
      </c>
      <c r="L7" s="70">
        <f t="shared" ref="L7:L15" si="4">SUM(D7,F7,H7,J7)</f>
        <v>16</v>
      </c>
      <c r="M7" s="102">
        <f>SUM(K7,I7,G7,E7)</f>
        <v>540</v>
      </c>
    </row>
    <row r="8" spans="1:13" ht="15.75" x14ac:dyDescent="0.25">
      <c r="A8" s="131" t="s">
        <v>11</v>
      </c>
      <c r="B8" s="104" t="s">
        <v>11</v>
      </c>
      <c r="C8" s="132"/>
      <c r="D8" s="43"/>
      <c r="E8" s="43"/>
      <c r="F8" s="101">
        <v>2</v>
      </c>
      <c r="G8" s="15">
        <f t="shared" si="1"/>
        <v>68</v>
      </c>
      <c r="H8" s="101">
        <v>2</v>
      </c>
      <c r="I8" s="15">
        <f t="shared" si="2"/>
        <v>68</v>
      </c>
      <c r="J8" s="101">
        <v>2</v>
      </c>
      <c r="K8" s="15">
        <f t="shared" si="3"/>
        <v>68</v>
      </c>
      <c r="L8" s="70">
        <f t="shared" si="4"/>
        <v>6</v>
      </c>
      <c r="M8" s="102">
        <f>SUM(K8,I8,G8,E8)</f>
        <v>204</v>
      </c>
    </row>
    <row r="9" spans="1:13" ht="15.75" x14ac:dyDescent="0.25">
      <c r="A9" s="100" t="s">
        <v>38</v>
      </c>
      <c r="B9" s="104" t="s">
        <v>12</v>
      </c>
      <c r="C9" s="104"/>
      <c r="D9" s="39">
        <v>4</v>
      </c>
      <c r="E9" s="15">
        <f t="shared" si="0"/>
        <v>132</v>
      </c>
      <c r="F9" s="101">
        <v>4</v>
      </c>
      <c r="G9" s="15">
        <f t="shared" si="1"/>
        <v>136</v>
      </c>
      <c r="H9" s="101">
        <v>4</v>
      </c>
      <c r="I9" s="15">
        <f t="shared" si="2"/>
        <v>136</v>
      </c>
      <c r="J9" s="101">
        <v>4</v>
      </c>
      <c r="K9" s="15">
        <f>J9*34</f>
        <v>136</v>
      </c>
      <c r="L9" s="70">
        <f t="shared" si="4"/>
        <v>16</v>
      </c>
      <c r="M9" s="102">
        <f t="shared" ref="M9:M14" si="5">SUM(K9,I9,G9,E9)</f>
        <v>540</v>
      </c>
    </row>
    <row r="10" spans="1:13" ht="47.25" x14ac:dyDescent="0.25">
      <c r="A10" s="100" t="s">
        <v>72</v>
      </c>
      <c r="B10" s="128" t="s">
        <v>73</v>
      </c>
      <c r="C10" s="129"/>
      <c r="D10" s="40">
        <v>2</v>
      </c>
      <c r="E10" s="15">
        <f t="shared" si="0"/>
        <v>66</v>
      </c>
      <c r="F10" s="40">
        <v>2</v>
      </c>
      <c r="G10" s="15">
        <f>F10*34</f>
        <v>68</v>
      </c>
      <c r="H10" s="40">
        <v>2</v>
      </c>
      <c r="I10" s="15">
        <f>H10*34</f>
        <v>68</v>
      </c>
      <c r="J10" s="40">
        <v>2</v>
      </c>
      <c r="K10" s="15">
        <f>J10*34</f>
        <v>68</v>
      </c>
      <c r="L10" s="70">
        <f t="shared" si="4"/>
        <v>8</v>
      </c>
      <c r="M10" s="102">
        <f>SUM(K10,I10,G10,E10)</f>
        <v>270</v>
      </c>
    </row>
    <row r="11" spans="1:13" ht="111" customHeight="1" x14ac:dyDescent="0.25">
      <c r="A11" s="133" t="s">
        <v>74</v>
      </c>
      <c r="B11" s="134" t="s">
        <v>74</v>
      </c>
      <c r="C11" s="134" t="s">
        <v>75</v>
      </c>
      <c r="D11" s="43"/>
      <c r="E11" s="43"/>
      <c r="F11" s="43"/>
      <c r="G11" s="43"/>
      <c r="H11" s="43"/>
      <c r="I11" s="44"/>
      <c r="J11" s="103">
        <v>1</v>
      </c>
      <c r="K11" s="15">
        <f t="shared" si="3"/>
        <v>34</v>
      </c>
      <c r="L11" s="70">
        <f t="shared" si="4"/>
        <v>1</v>
      </c>
      <c r="M11" s="102">
        <f>SUM(K11,I11,G11,E11)</f>
        <v>34</v>
      </c>
    </row>
    <row r="12" spans="1:13" ht="31.5" x14ac:dyDescent="0.25">
      <c r="A12" s="183" t="s">
        <v>25</v>
      </c>
      <c r="B12" s="135" t="s">
        <v>26</v>
      </c>
      <c r="C12" s="135"/>
      <c r="D12" s="103">
        <v>1</v>
      </c>
      <c r="E12" s="15">
        <f t="shared" si="0"/>
        <v>33</v>
      </c>
      <c r="F12" s="103">
        <v>1</v>
      </c>
      <c r="G12" s="15">
        <f t="shared" si="1"/>
        <v>34</v>
      </c>
      <c r="H12" s="40">
        <v>1</v>
      </c>
      <c r="I12" s="15">
        <f>H12*34</f>
        <v>34</v>
      </c>
      <c r="J12" s="40">
        <v>1</v>
      </c>
      <c r="K12" s="15">
        <f t="shared" si="3"/>
        <v>34</v>
      </c>
      <c r="L12" s="70">
        <f t="shared" si="4"/>
        <v>4</v>
      </c>
      <c r="M12" s="102">
        <f t="shared" si="5"/>
        <v>135</v>
      </c>
    </row>
    <row r="13" spans="1:13" ht="15.75" x14ac:dyDescent="0.25">
      <c r="A13" s="183"/>
      <c r="B13" s="129" t="s">
        <v>27</v>
      </c>
      <c r="C13" s="129"/>
      <c r="D13" s="103">
        <v>1</v>
      </c>
      <c r="E13" s="15">
        <f t="shared" si="0"/>
        <v>33</v>
      </c>
      <c r="F13" s="103">
        <v>1</v>
      </c>
      <c r="G13" s="15">
        <f t="shared" si="1"/>
        <v>34</v>
      </c>
      <c r="H13" s="103">
        <v>1</v>
      </c>
      <c r="I13" s="15">
        <f t="shared" si="2"/>
        <v>34</v>
      </c>
      <c r="J13" s="40">
        <v>1</v>
      </c>
      <c r="K13" s="15">
        <f t="shared" si="3"/>
        <v>34</v>
      </c>
      <c r="L13" s="70">
        <f t="shared" si="4"/>
        <v>4</v>
      </c>
      <c r="M13" s="102">
        <f t="shared" si="5"/>
        <v>135</v>
      </c>
    </row>
    <row r="14" spans="1:13" ht="15.75" x14ac:dyDescent="0.25">
      <c r="A14" s="100" t="s">
        <v>28</v>
      </c>
      <c r="B14" s="129" t="s">
        <v>28</v>
      </c>
      <c r="C14" s="129"/>
      <c r="D14" s="103">
        <v>1</v>
      </c>
      <c r="E14" s="15">
        <f t="shared" si="0"/>
        <v>33</v>
      </c>
      <c r="F14" s="103">
        <v>1</v>
      </c>
      <c r="G14" s="15">
        <f t="shared" si="1"/>
        <v>34</v>
      </c>
      <c r="H14" s="103">
        <v>1</v>
      </c>
      <c r="I14" s="15">
        <f t="shared" si="2"/>
        <v>34</v>
      </c>
      <c r="J14" s="101">
        <v>1</v>
      </c>
      <c r="K14" s="15">
        <f t="shared" si="3"/>
        <v>34</v>
      </c>
      <c r="L14" s="70">
        <f t="shared" si="4"/>
        <v>4</v>
      </c>
      <c r="M14" s="102">
        <f t="shared" si="5"/>
        <v>135</v>
      </c>
    </row>
    <row r="15" spans="1:13" ht="15.75" customHeight="1" x14ac:dyDescent="0.25">
      <c r="A15" s="100" t="s">
        <v>29</v>
      </c>
      <c r="B15" s="132" t="s">
        <v>29</v>
      </c>
      <c r="C15" s="132"/>
      <c r="D15" s="101">
        <v>2</v>
      </c>
      <c r="E15" s="15">
        <f t="shared" si="0"/>
        <v>66</v>
      </c>
      <c r="F15" s="101">
        <v>2</v>
      </c>
      <c r="G15" s="15">
        <f t="shared" si="1"/>
        <v>68</v>
      </c>
      <c r="H15" s="101">
        <v>2</v>
      </c>
      <c r="I15" s="15">
        <f t="shared" si="2"/>
        <v>68</v>
      </c>
      <c r="J15" s="101">
        <v>2</v>
      </c>
      <c r="K15" s="15">
        <f t="shared" si="3"/>
        <v>68</v>
      </c>
      <c r="L15" s="70">
        <f t="shared" si="4"/>
        <v>8</v>
      </c>
      <c r="M15" s="102">
        <f>SUM(K15,I15,G15,E15)</f>
        <v>270</v>
      </c>
    </row>
    <row r="16" spans="1:13" ht="32.25" customHeight="1" thickBot="1" x14ac:dyDescent="0.3">
      <c r="A16" s="198" t="s">
        <v>39</v>
      </c>
      <c r="B16" s="199"/>
      <c r="C16" s="199"/>
      <c r="D16" s="29">
        <f t="shared" ref="D16:K16" si="6">SUM(D6:D15)</f>
        <v>20</v>
      </c>
      <c r="E16" s="29">
        <f t="shared" si="6"/>
        <v>660</v>
      </c>
      <c r="F16" s="29">
        <f t="shared" si="6"/>
        <v>22</v>
      </c>
      <c r="G16" s="29">
        <f t="shared" si="6"/>
        <v>748</v>
      </c>
      <c r="H16" s="29">
        <f t="shared" si="6"/>
        <v>22</v>
      </c>
      <c r="I16" s="29">
        <f t="shared" si="6"/>
        <v>748</v>
      </c>
      <c r="J16" s="29">
        <f t="shared" si="6"/>
        <v>23</v>
      </c>
      <c r="K16" s="29">
        <f t="shared" si="6"/>
        <v>782</v>
      </c>
      <c r="L16" s="29">
        <f>SUM(D16,F16,H16,J16)</f>
        <v>87</v>
      </c>
      <c r="M16" s="30">
        <f>SUM(M6:M15)</f>
        <v>2938</v>
      </c>
    </row>
    <row r="17" spans="1:15" ht="16.5" thickBot="1" x14ac:dyDescent="0.3">
      <c r="A17" s="200" t="s">
        <v>47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</row>
    <row r="18" spans="1:15" ht="124.5" customHeight="1" x14ac:dyDescent="0.25">
      <c r="A18" s="209" t="s">
        <v>78</v>
      </c>
      <c r="B18" s="210"/>
      <c r="C18" s="211"/>
      <c r="D18" s="22">
        <f>D21-D16</f>
        <v>1</v>
      </c>
      <c r="E18" s="22">
        <f t="shared" ref="E18:M18" si="7">E21-E16</f>
        <v>33</v>
      </c>
      <c r="F18" s="22">
        <v>2</v>
      </c>
      <c r="G18" s="22">
        <f t="shared" si="7"/>
        <v>68</v>
      </c>
      <c r="H18" s="22">
        <v>2</v>
      </c>
      <c r="I18" s="22">
        <f t="shared" si="7"/>
        <v>68</v>
      </c>
      <c r="J18" s="22">
        <v>2</v>
      </c>
      <c r="K18" s="22">
        <f t="shared" si="7"/>
        <v>68</v>
      </c>
      <c r="L18" s="22">
        <f t="shared" si="7"/>
        <v>7</v>
      </c>
      <c r="M18" s="139">
        <f t="shared" si="7"/>
        <v>237</v>
      </c>
      <c r="O18" s="251" t="s">
        <v>105</v>
      </c>
    </row>
    <row r="19" spans="1:15" ht="37.5" customHeight="1" x14ac:dyDescent="0.25">
      <c r="A19" s="204" t="s">
        <v>40</v>
      </c>
      <c r="B19" s="205"/>
      <c r="C19" s="205"/>
      <c r="D19" s="56">
        <f>D18</f>
        <v>1</v>
      </c>
      <c r="E19" s="56">
        <f t="shared" ref="E19:M19" si="8">E18</f>
        <v>33</v>
      </c>
      <c r="F19" s="56">
        <f t="shared" si="8"/>
        <v>2</v>
      </c>
      <c r="G19" s="56">
        <f t="shared" si="8"/>
        <v>68</v>
      </c>
      <c r="H19" s="56">
        <f t="shared" si="8"/>
        <v>2</v>
      </c>
      <c r="I19" s="56">
        <f t="shared" si="8"/>
        <v>68</v>
      </c>
      <c r="J19" s="56">
        <f t="shared" si="8"/>
        <v>2</v>
      </c>
      <c r="K19" s="56">
        <f t="shared" si="8"/>
        <v>68</v>
      </c>
      <c r="L19" s="74">
        <f t="shared" ref="L19:M22" si="9">SUM(D19,F19,H19,J19)</f>
        <v>7</v>
      </c>
      <c r="M19" s="24">
        <f t="shared" si="8"/>
        <v>237</v>
      </c>
      <c r="N19" s="57"/>
      <c r="O19" s="251"/>
    </row>
    <row r="20" spans="1:15" ht="52.5" customHeight="1" x14ac:dyDescent="0.25">
      <c r="A20" s="196" t="s">
        <v>77</v>
      </c>
      <c r="B20" s="197"/>
      <c r="C20" s="197"/>
      <c r="D20" s="23">
        <f>D16+D19</f>
        <v>21</v>
      </c>
      <c r="E20" s="23">
        <f>D20*33</f>
        <v>693</v>
      </c>
      <c r="F20" s="23">
        <f>F16+F19</f>
        <v>24</v>
      </c>
      <c r="G20" s="23">
        <f t="shared" ref="G20" si="10">F20*34</f>
        <v>816</v>
      </c>
      <c r="H20" s="23">
        <f>H16+H19</f>
        <v>24</v>
      </c>
      <c r="I20" s="23">
        <f t="shared" ref="I20:I22" si="11">H20*34</f>
        <v>816</v>
      </c>
      <c r="J20" s="23">
        <f>J16+J19</f>
        <v>25</v>
      </c>
      <c r="K20" s="23">
        <f t="shared" ref="K20:K22" si="12">J20*34</f>
        <v>850</v>
      </c>
      <c r="L20" s="75">
        <f t="shared" si="9"/>
        <v>94</v>
      </c>
      <c r="M20" s="24">
        <f>SUM(E20,G20,I20,K20)</f>
        <v>3175</v>
      </c>
      <c r="N20" s="112">
        <f>M20/M32</f>
        <v>0.82467532467532467</v>
      </c>
      <c r="O20" s="93">
        <v>3190</v>
      </c>
    </row>
    <row r="21" spans="1:15" ht="52.5" hidden="1" customHeight="1" thickBot="1" x14ac:dyDescent="0.3">
      <c r="A21" s="206" t="s">
        <v>60</v>
      </c>
      <c r="B21" s="207"/>
      <c r="C21" s="208"/>
      <c r="D21" s="54">
        <v>21</v>
      </c>
      <c r="E21" s="52">
        <f>D21*33</f>
        <v>693</v>
      </c>
      <c r="F21" s="54">
        <v>24</v>
      </c>
      <c r="G21" s="52">
        <f>F21*34</f>
        <v>816</v>
      </c>
      <c r="H21" s="52">
        <v>24</v>
      </c>
      <c r="I21" s="52">
        <f t="shared" si="11"/>
        <v>816</v>
      </c>
      <c r="J21" s="52">
        <v>25</v>
      </c>
      <c r="K21" s="52">
        <f t="shared" si="12"/>
        <v>850</v>
      </c>
      <c r="L21" s="117">
        <f t="shared" si="9"/>
        <v>94</v>
      </c>
      <c r="M21" s="55">
        <f t="shared" si="9"/>
        <v>3175</v>
      </c>
    </row>
    <row r="22" spans="1:15" ht="44.25" customHeight="1" thickBot="1" x14ac:dyDescent="0.3">
      <c r="A22" s="206" t="s">
        <v>60</v>
      </c>
      <c r="B22" s="207"/>
      <c r="C22" s="208"/>
      <c r="D22" s="54">
        <v>21</v>
      </c>
      <c r="E22" s="52">
        <f>D22*33</f>
        <v>693</v>
      </c>
      <c r="F22" s="54">
        <v>26</v>
      </c>
      <c r="G22" s="52">
        <f>F22*34</f>
        <v>884</v>
      </c>
      <c r="H22" s="52">
        <v>26</v>
      </c>
      <c r="I22" s="52">
        <f t="shared" si="11"/>
        <v>884</v>
      </c>
      <c r="J22" s="52">
        <v>26</v>
      </c>
      <c r="K22" s="52">
        <f t="shared" si="12"/>
        <v>884</v>
      </c>
      <c r="L22" s="117">
        <f t="shared" si="9"/>
        <v>99</v>
      </c>
      <c r="M22" s="55">
        <f t="shared" si="9"/>
        <v>3345</v>
      </c>
    </row>
    <row r="23" spans="1:15" ht="16.5" thickBot="1" x14ac:dyDescent="0.3">
      <c r="A23" s="214" t="s">
        <v>37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</row>
    <row r="24" spans="1:15" ht="54" customHeight="1" x14ac:dyDescent="0.25">
      <c r="A24" s="215" t="s">
        <v>83</v>
      </c>
      <c r="B24" s="223" t="s">
        <v>56</v>
      </c>
      <c r="C24" s="224"/>
      <c r="D24" s="217"/>
      <c r="E24" s="217"/>
      <c r="F24" s="217"/>
      <c r="G24" s="217"/>
      <c r="H24" s="217"/>
      <c r="I24" s="217"/>
      <c r="J24" s="217"/>
      <c r="K24" s="218"/>
      <c r="L24" s="58"/>
      <c r="M24" s="219" t="s">
        <v>67</v>
      </c>
    </row>
    <row r="25" spans="1:15" ht="20.25" customHeight="1" x14ac:dyDescent="0.25">
      <c r="A25" s="216"/>
      <c r="B25" s="225"/>
      <c r="C25" s="226"/>
      <c r="D25" s="221" t="s">
        <v>63</v>
      </c>
      <c r="E25" s="222"/>
      <c r="F25" s="221" t="s">
        <v>64</v>
      </c>
      <c r="G25" s="222"/>
      <c r="H25" s="221" t="s">
        <v>65</v>
      </c>
      <c r="I25" s="222"/>
      <c r="J25" s="221" t="s">
        <v>66</v>
      </c>
      <c r="K25" s="222"/>
      <c r="L25" s="68"/>
      <c r="M25" s="220"/>
    </row>
    <row r="26" spans="1:15" ht="152.25" customHeight="1" thickBot="1" x14ac:dyDescent="0.3">
      <c r="A26" s="49" t="s">
        <v>82</v>
      </c>
      <c r="B26" s="212" t="s">
        <v>51</v>
      </c>
      <c r="C26" s="213"/>
      <c r="D26" s="50">
        <v>10</v>
      </c>
      <c r="E26" s="50">
        <v>330</v>
      </c>
      <c r="F26" s="50">
        <v>10</v>
      </c>
      <c r="G26" s="50">
        <v>340</v>
      </c>
      <c r="H26" s="50">
        <v>10</v>
      </c>
      <c r="I26" s="50">
        <f>H26*34</f>
        <v>340</v>
      </c>
      <c r="J26" s="50">
        <v>10</v>
      </c>
      <c r="K26" s="50">
        <v>340</v>
      </c>
      <c r="L26" s="76">
        <f>SUM(D26,F26,H26,J26)</f>
        <v>40</v>
      </c>
      <c r="M26" s="65">
        <f>330+340+340+340</f>
        <v>1350</v>
      </c>
    </row>
    <row r="28" spans="1:15" hidden="1" x14ac:dyDescent="0.25"/>
    <row r="29" spans="1:15" ht="15.75" thickBot="1" x14ac:dyDescent="0.3"/>
    <row r="30" spans="1:15" ht="24" thickBot="1" x14ac:dyDescent="0.3">
      <c r="B30" s="227" t="s">
        <v>99</v>
      </c>
      <c r="C30" s="228"/>
      <c r="D30" s="136">
        <v>5</v>
      </c>
      <c r="E30" s="136">
        <f>D30*33</f>
        <v>165</v>
      </c>
      <c r="F30" s="136">
        <v>5</v>
      </c>
      <c r="G30" s="136">
        <f>F30*34</f>
        <v>170</v>
      </c>
      <c r="H30" s="136">
        <v>5</v>
      </c>
      <c r="I30" s="136">
        <f>H30*34</f>
        <v>170</v>
      </c>
      <c r="J30" s="136">
        <v>5</v>
      </c>
      <c r="K30" s="136">
        <f>J30*34</f>
        <v>170</v>
      </c>
      <c r="L30" s="137">
        <f>SUM(D30,F30,H30,J30)</f>
        <v>20</v>
      </c>
      <c r="M30" s="138">
        <f>E30+G30+I30+K30</f>
        <v>675</v>
      </c>
      <c r="N30" s="112">
        <f>M30/M32</f>
        <v>0.17532467532467533</v>
      </c>
      <c r="O30" s="93"/>
    </row>
    <row r="32" spans="1:15" x14ac:dyDescent="0.25">
      <c r="L32" s="111" t="s">
        <v>106</v>
      </c>
      <c r="M32" s="113">
        <f>M30+M20</f>
        <v>3850</v>
      </c>
    </row>
  </sheetData>
  <mergeCells count="31">
    <mergeCell ref="B24:C25"/>
    <mergeCell ref="D24:K24"/>
    <mergeCell ref="D25:E25"/>
    <mergeCell ref="F25:G25"/>
    <mergeCell ref="A1:M1"/>
    <mergeCell ref="A2:M2"/>
    <mergeCell ref="L3:M4"/>
    <mergeCell ref="A17:M17"/>
    <mergeCell ref="A23:M23"/>
    <mergeCell ref="A6:A7"/>
    <mergeCell ref="A12:A13"/>
    <mergeCell ref="A16:C16"/>
    <mergeCell ref="A3:A4"/>
    <mergeCell ref="B3:B4"/>
    <mergeCell ref="A22:C22"/>
    <mergeCell ref="O18:O19"/>
    <mergeCell ref="B30:C30"/>
    <mergeCell ref="D3:K3"/>
    <mergeCell ref="D4:E4"/>
    <mergeCell ref="F4:G4"/>
    <mergeCell ref="H4:I4"/>
    <mergeCell ref="J4:K4"/>
    <mergeCell ref="H25:I25"/>
    <mergeCell ref="J25:K25"/>
    <mergeCell ref="A18:C18"/>
    <mergeCell ref="A19:C19"/>
    <mergeCell ref="A20:C20"/>
    <mergeCell ref="A21:C21"/>
    <mergeCell ref="B26:C26"/>
    <mergeCell ref="M24:M25"/>
    <mergeCell ref="A24:A25"/>
  </mergeCells>
  <pageMargins left="0.70866141732283472" right="0.70866141732283472" top="0.74803149606299213" bottom="0.74803149606299213" header="0.31496062992125984" footer="0.31496062992125984"/>
  <pageSetup paperSize="8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Normal="100" zoomScaleSheetLayoutView="90" workbookViewId="0">
      <selection activeCell="M22" sqref="M22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3" max="13" width="11" bestFit="1" customWidth="1"/>
  </cols>
  <sheetData>
    <row r="1" spans="1:13" ht="28.5" customHeight="1" thickBot="1" x14ac:dyDescent="0.3">
      <c r="A1" s="232" t="s">
        <v>109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3"/>
    </row>
    <row r="2" spans="1:13" ht="15.75" x14ac:dyDescent="0.25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8"/>
    </row>
    <row r="3" spans="1:13" ht="31.5" customHeight="1" x14ac:dyDescent="0.25">
      <c r="A3" s="188" t="s">
        <v>0</v>
      </c>
      <c r="B3" s="189" t="s">
        <v>30</v>
      </c>
      <c r="C3" s="123" t="s">
        <v>70</v>
      </c>
      <c r="D3" s="190" t="s">
        <v>96</v>
      </c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3" ht="15.75" x14ac:dyDescent="0.25">
      <c r="A4" s="188"/>
      <c r="B4" s="189"/>
      <c r="C4" s="124" t="s">
        <v>2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3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69"/>
      <c r="M5" s="26"/>
    </row>
    <row r="6" spans="1:13" ht="15.75" x14ac:dyDescent="0.25">
      <c r="A6" s="183" t="s">
        <v>68</v>
      </c>
      <c r="B6" s="128" t="s">
        <v>9</v>
      </c>
      <c r="C6" s="129"/>
      <c r="D6" s="101">
        <v>5</v>
      </c>
      <c r="E6" s="15">
        <f>D6*33</f>
        <v>165</v>
      </c>
      <c r="F6" s="103">
        <v>5</v>
      </c>
      <c r="G6" s="15">
        <f>F6*34</f>
        <v>170</v>
      </c>
      <c r="H6" s="103">
        <v>5</v>
      </c>
      <c r="I6" s="15">
        <f>H6*34</f>
        <v>170</v>
      </c>
      <c r="J6" s="103">
        <v>5</v>
      </c>
      <c r="K6" s="15">
        <f>J6*34</f>
        <v>170</v>
      </c>
      <c r="L6" s="70">
        <f>SUM(D6,F6,H6,J6)</f>
        <v>20</v>
      </c>
      <c r="M6" s="102">
        <f>SUM(K6,I6,G6,E6)</f>
        <v>675</v>
      </c>
    </row>
    <row r="7" spans="1:13" ht="15.75" x14ac:dyDescent="0.25">
      <c r="A7" s="183"/>
      <c r="B7" s="128" t="s">
        <v>69</v>
      </c>
      <c r="C7" s="129"/>
      <c r="D7" s="101">
        <v>3</v>
      </c>
      <c r="E7" s="15">
        <f t="shared" ref="E7:E17" si="0">D7*33</f>
        <v>99</v>
      </c>
      <c r="F7" s="101">
        <v>3</v>
      </c>
      <c r="G7" s="15">
        <f t="shared" ref="G7:G17" si="1">F7*34</f>
        <v>102</v>
      </c>
      <c r="H7" s="101">
        <v>3</v>
      </c>
      <c r="I7" s="15">
        <f t="shared" ref="I7:I17" si="2">H7*34</f>
        <v>102</v>
      </c>
      <c r="J7" s="101">
        <v>3</v>
      </c>
      <c r="K7" s="15">
        <f t="shared" ref="K7:K17" si="3">J7*34</f>
        <v>102</v>
      </c>
      <c r="L7" s="70">
        <f t="shared" ref="L7:L17" si="4">SUM(D7,F7,H7,J7)</f>
        <v>12</v>
      </c>
      <c r="M7" s="102">
        <f>SUM(K7,I7,G7,E7)</f>
        <v>405</v>
      </c>
    </row>
    <row r="8" spans="1:13" ht="63" x14ac:dyDescent="0.25">
      <c r="A8" s="179" t="s">
        <v>79</v>
      </c>
      <c r="B8" s="130" t="s">
        <v>88</v>
      </c>
      <c r="C8" s="129"/>
      <c r="D8" s="245">
        <v>3</v>
      </c>
      <c r="E8" s="247">
        <f t="shared" si="0"/>
        <v>99</v>
      </c>
      <c r="F8" s="245">
        <v>3</v>
      </c>
      <c r="G8" s="247">
        <f t="shared" si="1"/>
        <v>102</v>
      </c>
      <c r="H8" s="245">
        <v>3</v>
      </c>
      <c r="I8" s="247">
        <f t="shared" si="2"/>
        <v>102</v>
      </c>
      <c r="J8" s="245">
        <v>3</v>
      </c>
      <c r="K8" s="247">
        <f t="shared" si="3"/>
        <v>102</v>
      </c>
      <c r="L8" s="247">
        <f t="shared" si="4"/>
        <v>12</v>
      </c>
      <c r="M8" s="249">
        <f t="shared" ref="M8" si="5">SUM(K8,I8,G8,E8)</f>
        <v>405</v>
      </c>
    </row>
    <row r="9" spans="1:13" ht="32.25" customHeight="1" x14ac:dyDescent="0.25">
      <c r="A9" s="180"/>
      <c r="B9" s="130" t="s">
        <v>81</v>
      </c>
      <c r="C9" s="129"/>
      <c r="D9" s="246"/>
      <c r="E9" s="248"/>
      <c r="F9" s="246"/>
      <c r="G9" s="248"/>
      <c r="H9" s="246"/>
      <c r="I9" s="248"/>
      <c r="J9" s="246"/>
      <c r="K9" s="248"/>
      <c r="L9" s="248"/>
      <c r="M9" s="250"/>
    </row>
    <row r="10" spans="1:13" ht="15.75" x14ac:dyDescent="0.25">
      <c r="A10" s="131" t="s">
        <v>11</v>
      </c>
      <c r="B10" s="104" t="s">
        <v>11</v>
      </c>
      <c r="C10" s="132"/>
      <c r="D10" s="43"/>
      <c r="E10" s="43"/>
      <c r="F10" s="101">
        <v>2</v>
      </c>
      <c r="G10" s="15">
        <f t="shared" si="1"/>
        <v>68</v>
      </c>
      <c r="H10" s="101">
        <v>2</v>
      </c>
      <c r="I10" s="15">
        <f t="shared" si="2"/>
        <v>68</v>
      </c>
      <c r="J10" s="101">
        <v>2</v>
      </c>
      <c r="K10" s="15">
        <f t="shared" si="3"/>
        <v>68</v>
      </c>
      <c r="L10" s="70">
        <f t="shared" si="4"/>
        <v>6</v>
      </c>
      <c r="M10" s="102">
        <f>SUM(K10,I10,G10,E10)</f>
        <v>204</v>
      </c>
    </row>
    <row r="11" spans="1:13" ht="15.75" x14ac:dyDescent="0.25">
      <c r="A11" s="100" t="s">
        <v>38</v>
      </c>
      <c r="B11" s="104" t="s">
        <v>12</v>
      </c>
      <c r="C11" s="104"/>
      <c r="D11" s="39">
        <v>4</v>
      </c>
      <c r="E11" s="15">
        <f t="shared" si="0"/>
        <v>132</v>
      </c>
      <c r="F11" s="101">
        <v>4</v>
      </c>
      <c r="G11" s="15">
        <f t="shared" si="1"/>
        <v>136</v>
      </c>
      <c r="H11" s="101">
        <v>4</v>
      </c>
      <c r="I11" s="15">
        <f t="shared" si="2"/>
        <v>136</v>
      </c>
      <c r="J11" s="101">
        <v>4</v>
      </c>
      <c r="K11" s="15">
        <f>J11*34</f>
        <v>136</v>
      </c>
      <c r="L11" s="70">
        <f t="shared" si="4"/>
        <v>16</v>
      </c>
      <c r="M11" s="102">
        <f t="shared" ref="M11:M16" si="6">SUM(K11,I11,G11,E11)</f>
        <v>540</v>
      </c>
    </row>
    <row r="12" spans="1:13" ht="47.25" x14ac:dyDescent="0.25">
      <c r="A12" s="100" t="s">
        <v>72</v>
      </c>
      <c r="B12" s="128" t="s">
        <v>73</v>
      </c>
      <c r="C12" s="129"/>
      <c r="D12" s="40">
        <v>2</v>
      </c>
      <c r="E12" s="15">
        <f t="shared" si="0"/>
        <v>66</v>
      </c>
      <c r="F12" s="40">
        <v>2</v>
      </c>
      <c r="G12" s="15">
        <f>F12*34</f>
        <v>68</v>
      </c>
      <c r="H12" s="40">
        <v>2</v>
      </c>
      <c r="I12" s="15">
        <f>H12*34</f>
        <v>68</v>
      </c>
      <c r="J12" s="40">
        <v>2</v>
      </c>
      <c r="K12" s="15">
        <f>J12*34</f>
        <v>68</v>
      </c>
      <c r="L12" s="70">
        <f t="shared" si="4"/>
        <v>8</v>
      </c>
      <c r="M12" s="102">
        <f>SUM(K12,I12,G12,E12)</f>
        <v>270</v>
      </c>
    </row>
    <row r="13" spans="1:13" ht="111" customHeight="1" x14ac:dyDescent="0.25">
      <c r="A13" s="133" t="s">
        <v>74</v>
      </c>
      <c r="B13" s="134" t="s">
        <v>74</v>
      </c>
      <c r="C13" s="134" t="s">
        <v>75</v>
      </c>
      <c r="D13" s="43"/>
      <c r="E13" s="43"/>
      <c r="F13" s="43"/>
      <c r="G13" s="43"/>
      <c r="H13" s="43"/>
      <c r="I13" s="44"/>
      <c r="J13" s="103">
        <v>1</v>
      </c>
      <c r="K13" s="15">
        <f t="shared" si="3"/>
        <v>34</v>
      </c>
      <c r="L13" s="70">
        <f t="shared" si="4"/>
        <v>1</v>
      </c>
      <c r="M13" s="102">
        <f>SUM(K13,I13,G13,E13)</f>
        <v>34</v>
      </c>
    </row>
    <row r="14" spans="1:13" ht="31.5" x14ac:dyDescent="0.25">
      <c r="A14" s="183" t="s">
        <v>25</v>
      </c>
      <c r="B14" s="135" t="s">
        <v>26</v>
      </c>
      <c r="C14" s="135"/>
      <c r="D14" s="174">
        <v>0.5</v>
      </c>
      <c r="E14" s="15">
        <f t="shared" si="0"/>
        <v>16.5</v>
      </c>
      <c r="F14" s="174">
        <v>0.5</v>
      </c>
      <c r="G14" s="15">
        <f t="shared" si="1"/>
        <v>17</v>
      </c>
      <c r="H14" s="175">
        <v>0.5</v>
      </c>
      <c r="I14" s="15">
        <f>H14*34</f>
        <v>17</v>
      </c>
      <c r="J14" s="175">
        <v>0.5</v>
      </c>
      <c r="K14" s="15">
        <f t="shared" si="3"/>
        <v>17</v>
      </c>
      <c r="L14" s="70">
        <f t="shared" si="4"/>
        <v>2</v>
      </c>
      <c r="M14" s="102">
        <f t="shared" si="6"/>
        <v>67.5</v>
      </c>
    </row>
    <row r="15" spans="1:13" ht="15.75" x14ac:dyDescent="0.25">
      <c r="A15" s="183"/>
      <c r="B15" s="129" t="s">
        <v>27</v>
      </c>
      <c r="C15" s="129"/>
      <c r="D15" s="174">
        <v>0.5</v>
      </c>
      <c r="E15" s="15">
        <f t="shared" si="0"/>
        <v>16.5</v>
      </c>
      <c r="F15" s="174">
        <v>0.5</v>
      </c>
      <c r="G15" s="15">
        <f t="shared" si="1"/>
        <v>17</v>
      </c>
      <c r="H15" s="174">
        <v>0.5</v>
      </c>
      <c r="I15" s="15">
        <f t="shared" si="2"/>
        <v>17</v>
      </c>
      <c r="J15" s="175">
        <v>0.5</v>
      </c>
      <c r="K15" s="15">
        <f t="shared" si="3"/>
        <v>17</v>
      </c>
      <c r="L15" s="70">
        <f t="shared" si="4"/>
        <v>2</v>
      </c>
      <c r="M15" s="102">
        <f t="shared" si="6"/>
        <v>67.5</v>
      </c>
    </row>
    <row r="16" spans="1:13" ht="15.75" x14ac:dyDescent="0.25">
      <c r="A16" s="100" t="s">
        <v>28</v>
      </c>
      <c r="B16" s="129" t="s">
        <v>28</v>
      </c>
      <c r="C16" s="129"/>
      <c r="D16" s="174">
        <v>0.5</v>
      </c>
      <c r="E16" s="15">
        <f t="shared" si="0"/>
        <v>16.5</v>
      </c>
      <c r="F16" s="103">
        <v>1</v>
      </c>
      <c r="G16" s="15">
        <f t="shared" si="1"/>
        <v>34</v>
      </c>
      <c r="H16" s="103">
        <v>1</v>
      </c>
      <c r="I16" s="15">
        <f t="shared" si="2"/>
        <v>34</v>
      </c>
      <c r="J16" s="174">
        <v>0.5</v>
      </c>
      <c r="K16" s="15">
        <f t="shared" si="3"/>
        <v>17</v>
      </c>
      <c r="L16" s="70">
        <f t="shared" si="4"/>
        <v>3</v>
      </c>
      <c r="M16" s="102">
        <f t="shared" si="6"/>
        <v>101.5</v>
      </c>
    </row>
    <row r="17" spans="1:15" ht="15.75" customHeight="1" x14ac:dyDescent="0.25">
      <c r="A17" s="100" t="s">
        <v>29</v>
      </c>
      <c r="B17" s="132" t="s">
        <v>29</v>
      </c>
      <c r="C17" s="132"/>
      <c r="D17" s="101">
        <v>1.5</v>
      </c>
      <c r="E17" s="15">
        <f t="shared" si="0"/>
        <v>49.5</v>
      </c>
      <c r="F17" s="101">
        <v>2</v>
      </c>
      <c r="G17" s="15">
        <f t="shared" si="1"/>
        <v>68</v>
      </c>
      <c r="H17" s="101">
        <v>2</v>
      </c>
      <c r="I17" s="15">
        <f t="shared" si="2"/>
        <v>68</v>
      </c>
      <c r="J17" s="173">
        <v>1.5</v>
      </c>
      <c r="K17" s="15">
        <f t="shared" si="3"/>
        <v>51</v>
      </c>
      <c r="L17" s="70">
        <f t="shared" si="4"/>
        <v>7</v>
      </c>
      <c r="M17" s="102">
        <f>SUM(K17,I17,G17,E17)</f>
        <v>236.5</v>
      </c>
    </row>
    <row r="18" spans="1:15" ht="32.25" customHeight="1" thickBot="1" x14ac:dyDescent="0.3">
      <c r="A18" s="198" t="s">
        <v>39</v>
      </c>
      <c r="B18" s="199"/>
      <c r="C18" s="199"/>
      <c r="D18" s="29">
        <f t="shared" ref="D18:J18" si="7">SUM(D6:D17)</f>
        <v>20</v>
      </c>
      <c r="E18" s="29">
        <f t="shared" si="7"/>
        <v>660</v>
      </c>
      <c r="F18" s="29">
        <f t="shared" si="7"/>
        <v>23</v>
      </c>
      <c r="G18" s="29">
        <f>SUM(G6:G17)</f>
        <v>782</v>
      </c>
      <c r="H18" s="29">
        <f t="shared" si="7"/>
        <v>23</v>
      </c>
      <c r="I18" s="29">
        <f>SUM(I6:I17)</f>
        <v>782</v>
      </c>
      <c r="J18" s="29">
        <f t="shared" si="7"/>
        <v>23</v>
      </c>
      <c r="K18" s="29">
        <f>SUM(K6:K17)</f>
        <v>782</v>
      </c>
      <c r="L18" s="29">
        <f>SUM(D18,F18,H18,J18)</f>
        <v>89</v>
      </c>
      <c r="M18" s="30">
        <f>SUM(M6:M17)</f>
        <v>3006</v>
      </c>
    </row>
    <row r="19" spans="1:15" ht="16.5" thickBot="1" x14ac:dyDescent="0.3">
      <c r="A19" s="200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5" ht="124.5" customHeight="1" x14ac:dyDescent="0.25">
      <c r="A20" s="209" t="s">
        <v>78</v>
      </c>
      <c r="B20" s="210"/>
      <c r="C20" s="211"/>
      <c r="D20" s="22">
        <f>D23-D18</f>
        <v>1</v>
      </c>
      <c r="E20" s="22">
        <f t="shared" ref="E20:M20" si="8">E23-E18</f>
        <v>33</v>
      </c>
      <c r="F20" s="22">
        <f t="shared" si="8"/>
        <v>1</v>
      </c>
      <c r="G20" s="22">
        <f t="shared" si="8"/>
        <v>34</v>
      </c>
      <c r="H20" s="22">
        <f t="shared" si="8"/>
        <v>1</v>
      </c>
      <c r="I20" s="22">
        <f t="shared" si="8"/>
        <v>34</v>
      </c>
      <c r="J20" s="22">
        <f t="shared" si="8"/>
        <v>2</v>
      </c>
      <c r="K20" s="22">
        <f t="shared" si="8"/>
        <v>68</v>
      </c>
      <c r="L20" s="22">
        <f t="shared" si="8"/>
        <v>5</v>
      </c>
      <c r="M20" s="139">
        <f t="shared" si="8"/>
        <v>169</v>
      </c>
      <c r="O20" s="251" t="s">
        <v>126</v>
      </c>
    </row>
    <row r="21" spans="1:15" ht="37.5" customHeight="1" x14ac:dyDescent="0.25">
      <c r="A21" s="204" t="s">
        <v>40</v>
      </c>
      <c r="B21" s="205"/>
      <c r="C21" s="205"/>
      <c r="D21" s="56">
        <f>D20</f>
        <v>1</v>
      </c>
      <c r="E21" s="56">
        <f t="shared" ref="E21:M21" si="9">E20</f>
        <v>33</v>
      </c>
      <c r="F21" s="56">
        <f t="shared" si="9"/>
        <v>1</v>
      </c>
      <c r="G21" s="56">
        <f t="shared" si="9"/>
        <v>34</v>
      </c>
      <c r="H21" s="56">
        <f t="shared" si="9"/>
        <v>1</v>
      </c>
      <c r="I21" s="56">
        <f t="shared" si="9"/>
        <v>34</v>
      </c>
      <c r="J21" s="56">
        <f t="shared" si="9"/>
        <v>2</v>
      </c>
      <c r="K21" s="56">
        <f t="shared" si="9"/>
        <v>68</v>
      </c>
      <c r="L21" s="74">
        <f t="shared" ref="L21:M24" si="10">SUM(D21,F21,H21,J21)</f>
        <v>5</v>
      </c>
      <c r="M21" s="24">
        <f t="shared" si="9"/>
        <v>169</v>
      </c>
      <c r="N21" s="57"/>
      <c r="O21" s="251"/>
    </row>
    <row r="22" spans="1:15" ht="52.5" customHeight="1" x14ac:dyDescent="0.25">
      <c r="A22" s="196" t="s">
        <v>77</v>
      </c>
      <c r="B22" s="197"/>
      <c r="C22" s="197"/>
      <c r="D22" s="23">
        <f>D18+D21</f>
        <v>21</v>
      </c>
      <c r="E22" s="23">
        <f>D22*33</f>
        <v>693</v>
      </c>
      <c r="F22" s="23">
        <f>F18+F21</f>
        <v>24</v>
      </c>
      <c r="G22" s="23">
        <f t="shared" ref="G22" si="11">F22*34</f>
        <v>816</v>
      </c>
      <c r="H22" s="23">
        <f>H18+H21</f>
        <v>24</v>
      </c>
      <c r="I22" s="23">
        <f t="shared" ref="I22:I24" si="12">H22*34</f>
        <v>816</v>
      </c>
      <c r="J22" s="23">
        <f>J18+J21</f>
        <v>25</v>
      </c>
      <c r="K22" s="23">
        <f t="shared" ref="K22:K24" si="13">J22*34</f>
        <v>850</v>
      </c>
      <c r="L22" s="75">
        <f t="shared" si="10"/>
        <v>94</v>
      </c>
      <c r="M22" s="24">
        <f>SUM(E22,G22,I22,K22)</f>
        <v>3175</v>
      </c>
      <c r="N22" s="112">
        <f>M22/M34</f>
        <v>0.82467532467532467</v>
      </c>
      <c r="O22" s="93">
        <v>3190</v>
      </c>
    </row>
    <row r="23" spans="1:15" ht="52.5" customHeight="1" thickBot="1" x14ac:dyDescent="0.3">
      <c r="A23" s="206" t="s">
        <v>107</v>
      </c>
      <c r="B23" s="207"/>
      <c r="C23" s="208"/>
      <c r="D23" s="54">
        <v>21</v>
      </c>
      <c r="E23" s="52">
        <f>D23*33</f>
        <v>693</v>
      </c>
      <c r="F23" s="54">
        <v>24</v>
      </c>
      <c r="G23" s="52">
        <f>F23*34</f>
        <v>816</v>
      </c>
      <c r="H23" s="52">
        <v>24</v>
      </c>
      <c r="I23" s="52">
        <f t="shared" si="12"/>
        <v>816</v>
      </c>
      <c r="J23" s="52">
        <v>25</v>
      </c>
      <c r="K23" s="52">
        <f t="shared" si="13"/>
        <v>850</v>
      </c>
      <c r="L23" s="117">
        <f t="shared" si="10"/>
        <v>94</v>
      </c>
      <c r="M23" s="55">
        <f t="shared" si="10"/>
        <v>3175</v>
      </c>
    </row>
    <row r="24" spans="1:15" ht="44.25" customHeight="1" thickBot="1" x14ac:dyDescent="0.3">
      <c r="A24" s="206" t="s">
        <v>60</v>
      </c>
      <c r="B24" s="207"/>
      <c r="C24" s="208"/>
      <c r="D24" s="54">
        <v>21</v>
      </c>
      <c r="E24" s="52">
        <f>D24*33</f>
        <v>693</v>
      </c>
      <c r="F24" s="54">
        <v>26</v>
      </c>
      <c r="G24" s="52">
        <f>F24*34</f>
        <v>884</v>
      </c>
      <c r="H24" s="52">
        <v>26</v>
      </c>
      <c r="I24" s="52">
        <f t="shared" si="12"/>
        <v>884</v>
      </c>
      <c r="J24" s="52">
        <v>26</v>
      </c>
      <c r="K24" s="52">
        <f t="shared" si="13"/>
        <v>884</v>
      </c>
      <c r="L24" s="117">
        <f t="shared" si="10"/>
        <v>99</v>
      </c>
      <c r="M24" s="55">
        <f t="shared" si="10"/>
        <v>3345</v>
      </c>
    </row>
    <row r="25" spans="1:15" ht="16.5" thickBot="1" x14ac:dyDescent="0.3">
      <c r="A25" s="214" t="s">
        <v>37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5" ht="54" customHeight="1" x14ac:dyDescent="0.25">
      <c r="A26" s="215" t="s">
        <v>83</v>
      </c>
      <c r="B26" s="223" t="s">
        <v>56</v>
      </c>
      <c r="C26" s="224"/>
      <c r="D26" s="217"/>
      <c r="E26" s="217"/>
      <c r="F26" s="217"/>
      <c r="G26" s="217"/>
      <c r="H26" s="217"/>
      <c r="I26" s="217"/>
      <c r="J26" s="217"/>
      <c r="K26" s="218"/>
      <c r="L26" s="161"/>
      <c r="M26" s="219" t="s">
        <v>67</v>
      </c>
    </row>
    <row r="27" spans="1:15" ht="20.25" customHeight="1" x14ac:dyDescent="0.25">
      <c r="A27" s="216"/>
      <c r="B27" s="225"/>
      <c r="C27" s="226"/>
      <c r="D27" s="221" t="s">
        <v>63</v>
      </c>
      <c r="E27" s="222"/>
      <c r="F27" s="221" t="s">
        <v>64</v>
      </c>
      <c r="G27" s="222"/>
      <c r="H27" s="221" t="s">
        <v>65</v>
      </c>
      <c r="I27" s="222"/>
      <c r="J27" s="221" t="s">
        <v>66</v>
      </c>
      <c r="K27" s="222"/>
      <c r="L27" s="68"/>
      <c r="M27" s="220"/>
    </row>
    <row r="28" spans="1:15" ht="45" customHeight="1" x14ac:dyDescent="0.25">
      <c r="A28" s="170" t="s">
        <v>121</v>
      </c>
      <c r="B28" s="254"/>
      <c r="C28" s="254"/>
      <c r="D28" s="166">
        <v>0.5</v>
      </c>
      <c r="E28" s="166">
        <v>17</v>
      </c>
      <c r="F28" s="166">
        <v>0.5</v>
      </c>
      <c r="G28" s="166">
        <v>17</v>
      </c>
      <c r="H28" s="166">
        <v>0.5</v>
      </c>
      <c r="I28" s="166">
        <v>17</v>
      </c>
      <c r="J28" s="166">
        <v>0.5</v>
      </c>
      <c r="K28" s="166">
        <v>17</v>
      </c>
      <c r="L28" s="247"/>
      <c r="M28" s="256">
        <f>330+340+340+340</f>
        <v>1350</v>
      </c>
    </row>
    <row r="29" spans="1:15" ht="15.75" x14ac:dyDescent="0.25">
      <c r="A29" s="171" t="s">
        <v>122</v>
      </c>
      <c r="B29" s="254"/>
      <c r="C29" s="254"/>
      <c r="D29" s="166">
        <v>0.5</v>
      </c>
      <c r="E29" s="166">
        <v>17</v>
      </c>
      <c r="F29" s="166">
        <v>0.5</v>
      </c>
      <c r="G29" s="166">
        <v>17</v>
      </c>
      <c r="H29" s="166">
        <v>0.5</v>
      </c>
      <c r="I29" s="166">
        <v>17</v>
      </c>
      <c r="J29" s="166">
        <v>0.5</v>
      </c>
      <c r="K29" s="166">
        <v>17</v>
      </c>
      <c r="L29" s="255"/>
      <c r="M29" s="255"/>
    </row>
    <row r="30" spans="1:15" hidden="1" x14ac:dyDescent="0.25"/>
    <row r="32" spans="1:15" ht="24" hidden="1" thickBot="1" x14ac:dyDescent="0.3">
      <c r="B32" s="227" t="s">
        <v>99</v>
      </c>
      <c r="C32" s="228"/>
      <c r="D32" s="136">
        <v>5</v>
      </c>
      <c r="E32" s="136">
        <f>D32*33</f>
        <v>165</v>
      </c>
      <c r="F32" s="136">
        <v>5</v>
      </c>
      <c r="G32" s="136">
        <f>F32*34</f>
        <v>170</v>
      </c>
      <c r="H32" s="136">
        <v>5</v>
      </c>
      <c r="I32" s="136">
        <f>H32*34</f>
        <v>170</v>
      </c>
      <c r="J32" s="136">
        <v>5</v>
      </c>
      <c r="K32" s="136">
        <f>J32*34</f>
        <v>170</v>
      </c>
      <c r="L32" s="137">
        <f>SUM(D32,F32,H32,J32)</f>
        <v>20</v>
      </c>
      <c r="M32" s="138">
        <f>E32+G32+I32+K32</f>
        <v>675</v>
      </c>
      <c r="N32" s="112">
        <f>M32/M34</f>
        <v>0.17532467532467533</v>
      </c>
    </row>
    <row r="33" spans="12:13" hidden="1" x14ac:dyDescent="0.25"/>
    <row r="34" spans="12:13" hidden="1" x14ac:dyDescent="0.25">
      <c r="L34" s="111" t="s">
        <v>106</v>
      </c>
      <c r="M34" s="113">
        <f>M32+M22</f>
        <v>3850</v>
      </c>
    </row>
  </sheetData>
  <mergeCells count="45">
    <mergeCell ref="A1:M1"/>
    <mergeCell ref="A2:M2"/>
    <mergeCell ref="L3:M4"/>
    <mergeCell ref="A19:M19"/>
    <mergeCell ref="A25:M25"/>
    <mergeCell ref="A6:A7"/>
    <mergeCell ref="A8:A9"/>
    <mergeCell ref="A14:A15"/>
    <mergeCell ref="A18:C18"/>
    <mergeCell ref="A23:C23"/>
    <mergeCell ref="A3:A4"/>
    <mergeCell ref="B3:B4"/>
    <mergeCell ref="D3:K3"/>
    <mergeCell ref="D4:E4"/>
    <mergeCell ref="F4:G4"/>
    <mergeCell ref="H4:I4"/>
    <mergeCell ref="J4:K4"/>
    <mergeCell ref="M8:M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20:C20"/>
    <mergeCell ref="L28:L29"/>
    <mergeCell ref="M28:M29"/>
    <mergeCell ref="B29:C29"/>
    <mergeCell ref="O20:O21"/>
    <mergeCell ref="J27:K27"/>
    <mergeCell ref="B32:C32"/>
    <mergeCell ref="A21:C21"/>
    <mergeCell ref="A22:C22"/>
    <mergeCell ref="B28:C28"/>
    <mergeCell ref="M26:M27"/>
    <mergeCell ref="A24:C24"/>
    <mergeCell ref="A26:A27"/>
    <mergeCell ref="B26:C27"/>
    <mergeCell ref="D26:K26"/>
    <mergeCell ref="D27:E27"/>
    <mergeCell ref="F27:G27"/>
    <mergeCell ref="H27:I27"/>
  </mergeCells>
  <pageMargins left="0.70866141732283472" right="0.70866141732283472" top="0.74803149606299213" bottom="0.74803149606299213" header="0.31496062992125984" footer="0.31496062992125984"/>
  <pageSetup paperSize="8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opLeftCell="A16" zoomScaleNormal="100" zoomScaleSheetLayoutView="90" workbookViewId="0">
      <selection activeCell="N22" sqref="N22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3" max="13" width="11" bestFit="1" customWidth="1"/>
  </cols>
  <sheetData>
    <row r="1" spans="1:13" ht="28.5" customHeight="1" thickBot="1" x14ac:dyDescent="0.3">
      <c r="A1" s="232" t="s">
        <v>109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3"/>
    </row>
    <row r="2" spans="1:13" ht="15.75" x14ac:dyDescent="0.25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8"/>
    </row>
    <row r="3" spans="1:13" ht="31.5" customHeight="1" x14ac:dyDescent="0.25">
      <c r="A3" s="188" t="s">
        <v>0</v>
      </c>
      <c r="B3" s="189" t="s">
        <v>30</v>
      </c>
      <c r="C3" s="123" t="s">
        <v>70</v>
      </c>
      <c r="D3" s="190" t="s">
        <v>96</v>
      </c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3" ht="15.75" x14ac:dyDescent="0.25">
      <c r="A4" s="188"/>
      <c r="B4" s="189"/>
      <c r="C4" s="124" t="s">
        <v>2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3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69"/>
      <c r="M5" s="26"/>
    </row>
    <row r="6" spans="1:13" ht="15.75" x14ac:dyDescent="0.25">
      <c r="A6" s="183" t="s">
        <v>68</v>
      </c>
      <c r="B6" s="168" t="s">
        <v>9</v>
      </c>
      <c r="C6" s="129"/>
      <c r="D6" s="165">
        <v>5</v>
      </c>
      <c r="E6" s="166">
        <f>D6*33</f>
        <v>165</v>
      </c>
      <c r="F6" s="164">
        <v>5</v>
      </c>
      <c r="G6" s="166">
        <f>F6*34</f>
        <v>170</v>
      </c>
      <c r="H6" s="164">
        <v>5</v>
      </c>
      <c r="I6" s="166">
        <f>H6*34</f>
        <v>170</v>
      </c>
      <c r="J6" s="164">
        <v>5</v>
      </c>
      <c r="K6" s="166">
        <f>J6*34</f>
        <v>170</v>
      </c>
      <c r="L6" s="70">
        <f>SUM(D6,F6,H6,J6)</f>
        <v>20</v>
      </c>
      <c r="M6" s="163">
        <f>SUM(K6,I6,G6,E6)</f>
        <v>675</v>
      </c>
    </row>
    <row r="7" spans="1:13" ht="15.75" x14ac:dyDescent="0.25">
      <c r="A7" s="183"/>
      <c r="B7" s="168" t="s">
        <v>69</v>
      </c>
      <c r="C7" s="129"/>
      <c r="D7" s="165">
        <v>3</v>
      </c>
      <c r="E7" s="166">
        <f t="shared" ref="E7:E17" si="0">D7*33</f>
        <v>99</v>
      </c>
      <c r="F7" s="165">
        <v>3</v>
      </c>
      <c r="G7" s="166">
        <f t="shared" ref="G7:G17" si="1">F7*34</f>
        <v>102</v>
      </c>
      <c r="H7" s="165">
        <v>3</v>
      </c>
      <c r="I7" s="166">
        <f t="shared" ref="I7:I17" si="2">H7*34</f>
        <v>102</v>
      </c>
      <c r="J7" s="165">
        <v>3</v>
      </c>
      <c r="K7" s="166">
        <f t="shared" ref="K7:K17" si="3">J7*34</f>
        <v>102</v>
      </c>
      <c r="L7" s="70">
        <f t="shared" ref="L7:L17" si="4">SUM(D7,F7,H7,J7)</f>
        <v>12</v>
      </c>
      <c r="M7" s="163">
        <f>SUM(K7,I7,G7,E7)</f>
        <v>405</v>
      </c>
    </row>
    <row r="8" spans="1:13" ht="63" x14ac:dyDescent="0.25">
      <c r="A8" s="179" t="s">
        <v>79</v>
      </c>
      <c r="B8" s="130" t="s">
        <v>88</v>
      </c>
      <c r="C8" s="129"/>
      <c r="D8" s="245">
        <v>3</v>
      </c>
      <c r="E8" s="247">
        <f t="shared" si="0"/>
        <v>99</v>
      </c>
      <c r="F8" s="245">
        <v>4</v>
      </c>
      <c r="G8" s="247">
        <f t="shared" si="1"/>
        <v>136</v>
      </c>
      <c r="H8" s="245">
        <v>4</v>
      </c>
      <c r="I8" s="247">
        <f t="shared" si="2"/>
        <v>136</v>
      </c>
      <c r="J8" s="245">
        <v>3</v>
      </c>
      <c r="K8" s="247">
        <f t="shared" si="3"/>
        <v>102</v>
      </c>
      <c r="L8" s="247">
        <f t="shared" si="4"/>
        <v>14</v>
      </c>
      <c r="M8" s="249">
        <f t="shared" ref="M8" si="5">SUM(K8,I8,G8,E8)</f>
        <v>473</v>
      </c>
    </row>
    <row r="9" spans="1:13" ht="32.25" customHeight="1" x14ac:dyDescent="0.25">
      <c r="A9" s="180"/>
      <c r="B9" s="130" t="s">
        <v>81</v>
      </c>
      <c r="C9" s="129"/>
      <c r="D9" s="246"/>
      <c r="E9" s="248"/>
      <c r="F9" s="246"/>
      <c r="G9" s="248"/>
      <c r="H9" s="246"/>
      <c r="I9" s="248"/>
      <c r="J9" s="246"/>
      <c r="K9" s="248"/>
      <c r="L9" s="248"/>
      <c r="M9" s="250"/>
    </row>
    <row r="10" spans="1:13" ht="15.75" x14ac:dyDescent="0.25">
      <c r="A10" s="131" t="s">
        <v>11</v>
      </c>
      <c r="B10" s="167" t="s">
        <v>11</v>
      </c>
      <c r="C10" s="132"/>
      <c r="D10" s="43"/>
      <c r="E10" s="43"/>
      <c r="F10" s="165">
        <v>2</v>
      </c>
      <c r="G10" s="166">
        <f t="shared" si="1"/>
        <v>68</v>
      </c>
      <c r="H10" s="165">
        <v>2</v>
      </c>
      <c r="I10" s="166">
        <f t="shared" si="2"/>
        <v>68</v>
      </c>
      <c r="J10" s="165">
        <v>2</v>
      </c>
      <c r="K10" s="166">
        <f t="shared" si="3"/>
        <v>68</v>
      </c>
      <c r="L10" s="70">
        <f t="shared" si="4"/>
        <v>6</v>
      </c>
      <c r="M10" s="163">
        <f>SUM(K10,I10,G10,E10)</f>
        <v>204</v>
      </c>
    </row>
    <row r="11" spans="1:13" ht="15.75" x14ac:dyDescent="0.25">
      <c r="A11" s="160" t="s">
        <v>38</v>
      </c>
      <c r="B11" s="167" t="s">
        <v>12</v>
      </c>
      <c r="C11" s="167"/>
      <c r="D11" s="39">
        <v>4</v>
      </c>
      <c r="E11" s="166">
        <f t="shared" si="0"/>
        <v>132</v>
      </c>
      <c r="F11" s="165">
        <v>4</v>
      </c>
      <c r="G11" s="166">
        <f t="shared" si="1"/>
        <v>136</v>
      </c>
      <c r="H11" s="165">
        <v>4</v>
      </c>
      <c r="I11" s="166">
        <f t="shared" si="2"/>
        <v>136</v>
      </c>
      <c r="J11" s="165">
        <v>4</v>
      </c>
      <c r="K11" s="166">
        <f>J11*34</f>
        <v>136</v>
      </c>
      <c r="L11" s="70">
        <f t="shared" si="4"/>
        <v>16</v>
      </c>
      <c r="M11" s="163">
        <f t="shared" ref="M11:M16" si="6">SUM(K11,I11,G11,E11)</f>
        <v>540</v>
      </c>
    </row>
    <row r="12" spans="1:13" ht="47.25" x14ac:dyDescent="0.25">
      <c r="A12" s="160" t="s">
        <v>72</v>
      </c>
      <c r="B12" s="168" t="s">
        <v>73</v>
      </c>
      <c r="C12" s="129"/>
      <c r="D12" s="40">
        <v>2</v>
      </c>
      <c r="E12" s="166">
        <f t="shared" si="0"/>
        <v>66</v>
      </c>
      <c r="F12" s="40">
        <v>2</v>
      </c>
      <c r="G12" s="166">
        <f>F12*34</f>
        <v>68</v>
      </c>
      <c r="H12" s="40">
        <v>2</v>
      </c>
      <c r="I12" s="166">
        <f>H12*34</f>
        <v>68</v>
      </c>
      <c r="J12" s="40">
        <v>2</v>
      </c>
      <c r="K12" s="166">
        <f>J12*34</f>
        <v>68</v>
      </c>
      <c r="L12" s="70">
        <f t="shared" si="4"/>
        <v>8</v>
      </c>
      <c r="M12" s="163">
        <f>SUM(K12,I12,G12,E12)</f>
        <v>270</v>
      </c>
    </row>
    <row r="13" spans="1:13" ht="111" customHeight="1" x14ac:dyDescent="0.25">
      <c r="A13" s="159" t="s">
        <v>74</v>
      </c>
      <c r="B13" s="134" t="s">
        <v>74</v>
      </c>
      <c r="C13" s="134" t="s">
        <v>75</v>
      </c>
      <c r="D13" s="43"/>
      <c r="E13" s="43"/>
      <c r="F13" s="43"/>
      <c r="G13" s="43"/>
      <c r="H13" s="43"/>
      <c r="I13" s="44"/>
      <c r="J13" s="164">
        <v>1</v>
      </c>
      <c r="K13" s="166">
        <f t="shared" si="3"/>
        <v>34</v>
      </c>
      <c r="L13" s="70">
        <f t="shared" si="4"/>
        <v>1</v>
      </c>
      <c r="M13" s="163">
        <f>SUM(K13,I13,G13,E13)</f>
        <v>34</v>
      </c>
    </row>
    <row r="14" spans="1:13" ht="31.5" x14ac:dyDescent="0.25">
      <c r="A14" s="183" t="s">
        <v>25</v>
      </c>
      <c r="B14" s="135" t="s">
        <v>26</v>
      </c>
      <c r="C14" s="135"/>
      <c r="D14" s="164">
        <v>0.5</v>
      </c>
      <c r="E14" s="166">
        <f t="shared" si="0"/>
        <v>16.5</v>
      </c>
      <c r="F14" s="164">
        <v>0.5</v>
      </c>
      <c r="G14" s="166">
        <f t="shared" si="1"/>
        <v>17</v>
      </c>
      <c r="H14" s="40">
        <v>0.5</v>
      </c>
      <c r="I14" s="166">
        <f>H14*34</f>
        <v>17</v>
      </c>
      <c r="J14" s="40">
        <v>0.5</v>
      </c>
      <c r="K14" s="166">
        <f t="shared" si="3"/>
        <v>17</v>
      </c>
      <c r="L14" s="70">
        <f t="shared" si="4"/>
        <v>2</v>
      </c>
      <c r="M14" s="163">
        <f t="shared" si="6"/>
        <v>67.5</v>
      </c>
    </row>
    <row r="15" spans="1:13" ht="15.75" x14ac:dyDescent="0.25">
      <c r="A15" s="183"/>
      <c r="B15" s="129" t="s">
        <v>27</v>
      </c>
      <c r="C15" s="129"/>
      <c r="D15" s="164">
        <v>0.5</v>
      </c>
      <c r="E15" s="166">
        <f t="shared" si="0"/>
        <v>16.5</v>
      </c>
      <c r="F15" s="164">
        <v>0.5</v>
      </c>
      <c r="G15" s="166">
        <f t="shared" si="1"/>
        <v>17</v>
      </c>
      <c r="H15" s="164">
        <v>0.5</v>
      </c>
      <c r="I15" s="166">
        <f t="shared" si="2"/>
        <v>17</v>
      </c>
      <c r="J15" s="40">
        <v>0.5</v>
      </c>
      <c r="K15" s="166">
        <f t="shared" si="3"/>
        <v>17</v>
      </c>
      <c r="L15" s="70">
        <f t="shared" si="4"/>
        <v>2</v>
      </c>
      <c r="M15" s="163">
        <f t="shared" si="6"/>
        <v>67.5</v>
      </c>
    </row>
    <row r="16" spans="1:13" ht="15.75" x14ac:dyDescent="0.25">
      <c r="A16" s="160" t="s">
        <v>28</v>
      </c>
      <c r="B16" s="129" t="s">
        <v>28</v>
      </c>
      <c r="C16" s="129"/>
      <c r="D16" s="164">
        <v>1</v>
      </c>
      <c r="E16" s="166">
        <f t="shared" si="0"/>
        <v>33</v>
      </c>
      <c r="F16" s="164">
        <v>1</v>
      </c>
      <c r="G16" s="166">
        <f t="shared" si="1"/>
        <v>34</v>
      </c>
      <c r="H16" s="164">
        <v>1</v>
      </c>
      <c r="I16" s="166">
        <f t="shared" si="2"/>
        <v>34</v>
      </c>
      <c r="J16" s="165">
        <v>1</v>
      </c>
      <c r="K16" s="166">
        <f t="shared" si="3"/>
        <v>34</v>
      </c>
      <c r="L16" s="70">
        <f t="shared" si="4"/>
        <v>4</v>
      </c>
      <c r="M16" s="163">
        <f t="shared" si="6"/>
        <v>135</v>
      </c>
    </row>
    <row r="17" spans="1:15" ht="15.75" customHeight="1" x14ac:dyDescent="0.25">
      <c r="A17" s="160" t="s">
        <v>29</v>
      </c>
      <c r="B17" s="132" t="s">
        <v>29</v>
      </c>
      <c r="C17" s="132"/>
      <c r="D17" s="165">
        <v>2</v>
      </c>
      <c r="E17" s="166">
        <f t="shared" si="0"/>
        <v>66</v>
      </c>
      <c r="F17" s="165">
        <v>2</v>
      </c>
      <c r="G17" s="166">
        <f t="shared" si="1"/>
        <v>68</v>
      </c>
      <c r="H17" s="165">
        <v>2</v>
      </c>
      <c r="I17" s="166">
        <f t="shared" si="2"/>
        <v>68</v>
      </c>
      <c r="J17" s="165">
        <v>2</v>
      </c>
      <c r="K17" s="166">
        <f t="shared" si="3"/>
        <v>68</v>
      </c>
      <c r="L17" s="70">
        <f t="shared" si="4"/>
        <v>8</v>
      </c>
      <c r="M17" s="163">
        <f>SUM(K17,I17,G17,E17)</f>
        <v>270</v>
      </c>
    </row>
    <row r="18" spans="1:15" ht="32.25" customHeight="1" thickBot="1" x14ac:dyDescent="0.3">
      <c r="A18" s="198" t="s">
        <v>39</v>
      </c>
      <c r="B18" s="199"/>
      <c r="C18" s="199"/>
      <c r="D18" s="29">
        <f t="shared" ref="D18:J18" si="7">SUM(D6:D17)</f>
        <v>21</v>
      </c>
      <c r="E18" s="29">
        <f t="shared" si="7"/>
        <v>693</v>
      </c>
      <c r="F18" s="29">
        <f t="shared" si="7"/>
        <v>24</v>
      </c>
      <c r="G18" s="29">
        <f>SUM(G6:G17)</f>
        <v>816</v>
      </c>
      <c r="H18" s="29">
        <f t="shared" si="7"/>
        <v>24</v>
      </c>
      <c r="I18" s="29">
        <f>SUM(I6:I17)</f>
        <v>816</v>
      </c>
      <c r="J18" s="29">
        <f t="shared" si="7"/>
        <v>24</v>
      </c>
      <c r="K18" s="29">
        <f>SUM(K6:K17)</f>
        <v>816</v>
      </c>
      <c r="L18" s="29">
        <f>SUM(D18,F18,H18,J18)</f>
        <v>93</v>
      </c>
      <c r="M18" s="30">
        <f>SUM(M6:M17)</f>
        <v>3141</v>
      </c>
    </row>
    <row r="19" spans="1:15" ht="16.5" thickBot="1" x14ac:dyDescent="0.3">
      <c r="A19" s="200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5" ht="124.5" customHeight="1" x14ac:dyDescent="0.25">
      <c r="A20" s="209" t="s">
        <v>78</v>
      </c>
      <c r="B20" s="210"/>
      <c r="C20" s="211"/>
      <c r="D20" s="22">
        <f>D23-D18</f>
        <v>0</v>
      </c>
      <c r="E20" s="22">
        <f t="shared" ref="E20:M20" si="8">E23-E18</f>
        <v>0</v>
      </c>
      <c r="F20" s="22">
        <f t="shared" si="8"/>
        <v>0</v>
      </c>
      <c r="G20" s="22">
        <f t="shared" si="8"/>
        <v>0</v>
      </c>
      <c r="H20" s="22">
        <f t="shared" si="8"/>
        <v>0</v>
      </c>
      <c r="I20" s="22">
        <f t="shared" si="8"/>
        <v>0</v>
      </c>
      <c r="J20" s="22">
        <f t="shared" si="8"/>
        <v>1</v>
      </c>
      <c r="K20" s="22">
        <f t="shared" si="8"/>
        <v>34</v>
      </c>
      <c r="L20" s="22">
        <f t="shared" si="8"/>
        <v>1</v>
      </c>
      <c r="M20" s="139">
        <f t="shared" si="8"/>
        <v>34</v>
      </c>
      <c r="O20" s="251" t="s">
        <v>105</v>
      </c>
    </row>
    <row r="21" spans="1:15" ht="37.5" customHeight="1" x14ac:dyDescent="0.25">
      <c r="A21" s="204" t="s">
        <v>40</v>
      </c>
      <c r="B21" s="205"/>
      <c r="C21" s="205"/>
      <c r="D21" s="56">
        <f>D20</f>
        <v>0</v>
      </c>
      <c r="E21" s="56">
        <f t="shared" ref="E21:M21" si="9">E20</f>
        <v>0</v>
      </c>
      <c r="F21" s="56">
        <f t="shared" si="9"/>
        <v>0</v>
      </c>
      <c r="G21" s="56">
        <f t="shared" si="9"/>
        <v>0</v>
      </c>
      <c r="H21" s="56">
        <f t="shared" si="9"/>
        <v>0</v>
      </c>
      <c r="I21" s="56">
        <f t="shared" si="9"/>
        <v>0</v>
      </c>
      <c r="J21" s="56">
        <f t="shared" si="9"/>
        <v>1</v>
      </c>
      <c r="K21" s="56">
        <f t="shared" si="9"/>
        <v>34</v>
      </c>
      <c r="L21" s="74">
        <f t="shared" ref="L21:M24" si="10">SUM(D21,F21,H21,J21)</f>
        <v>1</v>
      </c>
      <c r="M21" s="24">
        <f t="shared" si="9"/>
        <v>34</v>
      </c>
      <c r="N21" s="57"/>
      <c r="O21" s="251"/>
    </row>
    <row r="22" spans="1:15" ht="52.5" customHeight="1" x14ac:dyDescent="0.25">
      <c r="A22" s="196" t="s">
        <v>77</v>
      </c>
      <c r="B22" s="197"/>
      <c r="C22" s="197"/>
      <c r="D22" s="23">
        <f>D18+D21</f>
        <v>21</v>
      </c>
      <c r="E22" s="23">
        <f>D22*33</f>
        <v>693</v>
      </c>
      <c r="F22" s="23">
        <f>F18+F21</f>
        <v>24</v>
      </c>
      <c r="G22" s="23">
        <f t="shared" ref="G22" si="11">F22*34</f>
        <v>816</v>
      </c>
      <c r="H22" s="23">
        <f>H18+H21</f>
        <v>24</v>
      </c>
      <c r="I22" s="23">
        <f t="shared" ref="I22:I24" si="12">H22*34</f>
        <v>816</v>
      </c>
      <c r="J22" s="23">
        <f>J18+J21</f>
        <v>25</v>
      </c>
      <c r="K22" s="23">
        <f t="shared" ref="K22:K24" si="13">J22*34</f>
        <v>850</v>
      </c>
      <c r="L22" s="75">
        <f t="shared" si="10"/>
        <v>94</v>
      </c>
      <c r="M22" s="24">
        <f>SUM(E22,G22,I22,K22)</f>
        <v>3175</v>
      </c>
      <c r="N22" s="112">
        <f>M22/M34</f>
        <v>0.82467532467532467</v>
      </c>
      <c r="O22" s="93">
        <v>3190</v>
      </c>
    </row>
    <row r="23" spans="1:15" ht="52.5" customHeight="1" thickBot="1" x14ac:dyDescent="0.3">
      <c r="A23" s="206" t="s">
        <v>107</v>
      </c>
      <c r="B23" s="207"/>
      <c r="C23" s="208"/>
      <c r="D23" s="54">
        <v>21</v>
      </c>
      <c r="E23" s="52">
        <f>D23*33</f>
        <v>693</v>
      </c>
      <c r="F23" s="54">
        <v>24</v>
      </c>
      <c r="G23" s="52">
        <f>F23*34</f>
        <v>816</v>
      </c>
      <c r="H23" s="52">
        <v>24</v>
      </c>
      <c r="I23" s="52">
        <f t="shared" si="12"/>
        <v>816</v>
      </c>
      <c r="J23" s="52">
        <v>25</v>
      </c>
      <c r="K23" s="52">
        <f t="shared" si="13"/>
        <v>850</v>
      </c>
      <c r="L23" s="117">
        <f t="shared" si="10"/>
        <v>94</v>
      </c>
      <c r="M23" s="55">
        <f t="shared" si="10"/>
        <v>3175</v>
      </c>
    </row>
    <row r="24" spans="1:15" ht="44.25" customHeight="1" thickBot="1" x14ac:dyDescent="0.3">
      <c r="A24" s="206" t="s">
        <v>60</v>
      </c>
      <c r="B24" s="207"/>
      <c r="C24" s="208"/>
      <c r="D24" s="54">
        <v>21</v>
      </c>
      <c r="E24" s="52">
        <f>D24*33</f>
        <v>693</v>
      </c>
      <c r="F24" s="54">
        <v>26</v>
      </c>
      <c r="G24" s="52">
        <f>F24*34</f>
        <v>884</v>
      </c>
      <c r="H24" s="52">
        <v>26</v>
      </c>
      <c r="I24" s="52">
        <f t="shared" si="12"/>
        <v>884</v>
      </c>
      <c r="J24" s="52">
        <v>26</v>
      </c>
      <c r="K24" s="52">
        <f t="shared" si="13"/>
        <v>884</v>
      </c>
      <c r="L24" s="117">
        <f t="shared" si="10"/>
        <v>99</v>
      </c>
      <c r="M24" s="55">
        <f t="shared" si="10"/>
        <v>3345</v>
      </c>
    </row>
    <row r="25" spans="1:15" ht="16.5" thickBot="1" x14ac:dyDescent="0.3">
      <c r="A25" s="214" t="s">
        <v>37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5" ht="54" customHeight="1" x14ac:dyDescent="0.25">
      <c r="A26" s="215" t="s">
        <v>83</v>
      </c>
      <c r="B26" s="223" t="s">
        <v>56</v>
      </c>
      <c r="C26" s="224"/>
      <c r="D26" s="217"/>
      <c r="E26" s="217"/>
      <c r="F26" s="217"/>
      <c r="G26" s="217"/>
      <c r="H26" s="217"/>
      <c r="I26" s="217"/>
      <c r="J26" s="217"/>
      <c r="K26" s="218"/>
      <c r="L26" s="161"/>
      <c r="M26" s="219" t="s">
        <v>67</v>
      </c>
    </row>
    <row r="27" spans="1:15" ht="20.25" customHeight="1" x14ac:dyDescent="0.25">
      <c r="A27" s="216"/>
      <c r="B27" s="225"/>
      <c r="C27" s="226"/>
      <c r="D27" s="221" t="s">
        <v>63</v>
      </c>
      <c r="E27" s="222"/>
      <c r="F27" s="221" t="s">
        <v>64</v>
      </c>
      <c r="G27" s="222"/>
      <c r="H27" s="221" t="s">
        <v>65</v>
      </c>
      <c r="I27" s="222"/>
      <c r="J27" s="221" t="s">
        <v>66</v>
      </c>
      <c r="K27" s="222"/>
      <c r="L27" s="68"/>
      <c r="M27" s="220"/>
    </row>
    <row r="28" spans="1:15" ht="152.25" customHeight="1" x14ac:dyDescent="0.25">
      <c r="A28" s="170" t="s">
        <v>121</v>
      </c>
      <c r="B28" s="254"/>
      <c r="C28" s="254"/>
      <c r="D28" s="166">
        <v>0.5</v>
      </c>
      <c r="E28" s="166">
        <v>17</v>
      </c>
      <c r="F28" s="166">
        <v>0.5</v>
      </c>
      <c r="G28" s="166">
        <v>17</v>
      </c>
      <c r="H28" s="166">
        <v>0.5</v>
      </c>
      <c r="I28" s="166">
        <v>17</v>
      </c>
      <c r="J28" s="166">
        <v>0.5</v>
      </c>
      <c r="K28" s="166">
        <v>17</v>
      </c>
      <c r="L28" s="247"/>
      <c r="M28" s="256">
        <f>330+340+340+340</f>
        <v>1350</v>
      </c>
    </row>
    <row r="29" spans="1:15" ht="15.75" x14ac:dyDescent="0.25">
      <c r="A29" s="171" t="s">
        <v>122</v>
      </c>
      <c r="B29" s="254"/>
      <c r="C29" s="254"/>
      <c r="D29" s="166">
        <v>0.5</v>
      </c>
      <c r="E29" s="166">
        <v>17</v>
      </c>
      <c r="F29" s="166">
        <v>0.5</v>
      </c>
      <c r="G29" s="166">
        <v>17</v>
      </c>
      <c r="H29" s="166">
        <v>0.5</v>
      </c>
      <c r="I29" s="166">
        <v>17</v>
      </c>
      <c r="J29" s="166">
        <v>0.5</v>
      </c>
      <c r="K29" s="166">
        <v>17</v>
      </c>
      <c r="L29" s="255"/>
      <c r="M29" s="255"/>
    </row>
    <row r="30" spans="1:15" hidden="1" x14ac:dyDescent="0.25"/>
    <row r="32" spans="1:15" ht="24" hidden="1" thickBot="1" x14ac:dyDescent="0.3">
      <c r="B32" s="227" t="s">
        <v>99</v>
      </c>
      <c r="C32" s="228"/>
      <c r="D32" s="136">
        <v>5</v>
      </c>
      <c r="E32" s="136">
        <f>D32*33</f>
        <v>165</v>
      </c>
      <c r="F32" s="136">
        <v>5</v>
      </c>
      <c r="G32" s="136">
        <f>F32*34</f>
        <v>170</v>
      </c>
      <c r="H32" s="136">
        <v>5</v>
      </c>
      <c r="I32" s="136">
        <f>H32*34</f>
        <v>170</v>
      </c>
      <c r="J32" s="136">
        <v>5</v>
      </c>
      <c r="K32" s="136">
        <f>J32*34</f>
        <v>170</v>
      </c>
      <c r="L32" s="137">
        <f>SUM(D32,F32,H32,J32)</f>
        <v>20</v>
      </c>
      <c r="M32" s="138">
        <f>E32+G32+I32+K32</f>
        <v>675</v>
      </c>
      <c r="N32" s="112">
        <f>M32/M34</f>
        <v>0.17532467532467533</v>
      </c>
    </row>
    <row r="33" spans="12:13" hidden="1" x14ac:dyDescent="0.25"/>
    <row r="34" spans="12:13" hidden="1" x14ac:dyDescent="0.25">
      <c r="L34" s="111" t="s">
        <v>106</v>
      </c>
      <c r="M34" s="113">
        <f>M32+M22</f>
        <v>3850</v>
      </c>
    </row>
    <row r="35" spans="12:13" hidden="1" x14ac:dyDescent="0.25"/>
  </sheetData>
  <mergeCells count="45">
    <mergeCell ref="A1:M1"/>
    <mergeCell ref="A2:M2"/>
    <mergeCell ref="A3:A4"/>
    <mergeCell ref="B3:B4"/>
    <mergeCell ref="D3:K3"/>
    <mergeCell ref="L3:M4"/>
    <mergeCell ref="D4:E4"/>
    <mergeCell ref="F4:G4"/>
    <mergeCell ref="H4:I4"/>
    <mergeCell ref="J4:K4"/>
    <mergeCell ref="M8:M9"/>
    <mergeCell ref="A6:A7"/>
    <mergeCell ref="A8:A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4:A15"/>
    <mergeCell ref="A18:C18"/>
    <mergeCell ref="A19:M19"/>
    <mergeCell ref="A20:C20"/>
    <mergeCell ref="O20:O21"/>
    <mergeCell ref="A21:C21"/>
    <mergeCell ref="M28:M29"/>
    <mergeCell ref="B29:C29"/>
    <mergeCell ref="A22:C22"/>
    <mergeCell ref="A23:C23"/>
    <mergeCell ref="A24:C24"/>
    <mergeCell ref="A25:M25"/>
    <mergeCell ref="A26:A27"/>
    <mergeCell ref="B26:C27"/>
    <mergeCell ref="D26:K26"/>
    <mergeCell ref="M26:M27"/>
    <mergeCell ref="D27:E27"/>
    <mergeCell ref="F27:G27"/>
    <mergeCell ref="B32:C32"/>
    <mergeCell ref="H27:I27"/>
    <mergeCell ref="J27:K27"/>
    <mergeCell ref="B28:C28"/>
    <mergeCell ref="L28:L29"/>
  </mergeCells>
  <pageMargins left="0.70866141732283472" right="0.70866141732283472" top="0.74803149606299213" bottom="0.74803149606299213" header="0.31496062992125984" footer="0.31496062992125984"/>
  <pageSetup paperSize="8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zoomScaleSheetLayoutView="100" workbookViewId="0">
      <selection activeCell="O14" sqref="O14"/>
    </sheetView>
  </sheetViews>
  <sheetFormatPr defaultRowHeight="15" x14ac:dyDescent="0.25"/>
  <cols>
    <col min="1" max="1" width="31" customWidth="1"/>
    <col min="2" max="2" width="24.5703125" customWidth="1"/>
    <col min="3" max="3" width="35.710937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3" max="13" width="11" bestFit="1" customWidth="1"/>
  </cols>
  <sheetData>
    <row r="1" spans="1:13" ht="32.25" customHeight="1" thickBot="1" x14ac:dyDescent="0.3">
      <c r="A1" s="232" t="s">
        <v>110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3"/>
    </row>
    <row r="2" spans="1:13" ht="15.75" x14ac:dyDescent="0.25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8"/>
    </row>
    <row r="3" spans="1:13" ht="31.5" customHeight="1" x14ac:dyDescent="0.25">
      <c r="A3" s="188" t="s">
        <v>0</v>
      </c>
      <c r="B3" s="189" t="s">
        <v>30</v>
      </c>
      <c r="C3" s="126" t="s">
        <v>70</v>
      </c>
      <c r="D3" s="190" t="s">
        <v>96</v>
      </c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3" ht="15.75" x14ac:dyDescent="0.25">
      <c r="A4" s="188"/>
      <c r="B4" s="189"/>
      <c r="C4" s="124" t="s">
        <v>2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3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69"/>
      <c r="M5" s="26"/>
    </row>
    <row r="6" spans="1:13" ht="25.5" customHeight="1" x14ac:dyDescent="0.25">
      <c r="A6" s="183" t="s">
        <v>68</v>
      </c>
      <c r="B6" s="128" t="s">
        <v>9</v>
      </c>
      <c r="C6" s="129"/>
      <c r="D6" s="101">
        <v>4</v>
      </c>
      <c r="E6" s="15">
        <f>D6*33</f>
        <v>132</v>
      </c>
      <c r="F6" s="103">
        <v>4</v>
      </c>
      <c r="G6" s="15">
        <f>F6*34</f>
        <v>136</v>
      </c>
      <c r="H6" s="103">
        <v>4</v>
      </c>
      <c r="I6" s="15">
        <f>H6*34</f>
        <v>136</v>
      </c>
      <c r="J6" s="103">
        <v>4</v>
      </c>
      <c r="K6" s="15">
        <f>J6*34</f>
        <v>136</v>
      </c>
      <c r="L6" s="70">
        <f>SUM(D6,F6,H6,J6)</f>
        <v>16</v>
      </c>
      <c r="M6" s="102">
        <f>SUM(K6,I6,G6,E6)</f>
        <v>540</v>
      </c>
    </row>
    <row r="7" spans="1:13" ht="15.75" x14ac:dyDescent="0.25">
      <c r="A7" s="183"/>
      <c r="B7" s="130" t="s">
        <v>69</v>
      </c>
      <c r="C7" s="129"/>
      <c r="D7" s="101">
        <v>3</v>
      </c>
      <c r="E7" s="15">
        <f t="shared" ref="E7:E17" si="0">D7*33</f>
        <v>99</v>
      </c>
      <c r="F7" s="101">
        <v>3</v>
      </c>
      <c r="G7" s="15">
        <f t="shared" ref="G7:G17" si="1">F7*34</f>
        <v>102</v>
      </c>
      <c r="H7" s="101">
        <v>3</v>
      </c>
      <c r="I7" s="15">
        <f t="shared" ref="I7:I17" si="2">H7*34</f>
        <v>102</v>
      </c>
      <c r="J7" s="101">
        <v>3</v>
      </c>
      <c r="K7" s="15">
        <f t="shared" ref="K7:K17" si="3">J7*34</f>
        <v>102</v>
      </c>
      <c r="L7" s="70">
        <f t="shared" ref="L7:L17" si="4">SUM(D7,F7,H7,J7)</f>
        <v>12</v>
      </c>
      <c r="M7" s="102">
        <f>SUM(K7,I7,G7,E7)</f>
        <v>405</v>
      </c>
    </row>
    <row r="8" spans="1:13" ht="63" x14ac:dyDescent="0.25">
      <c r="A8" s="179" t="s">
        <v>79</v>
      </c>
      <c r="B8" s="130" t="s">
        <v>88</v>
      </c>
      <c r="C8" s="129"/>
      <c r="D8" s="245">
        <v>3</v>
      </c>
      <c r="E8" s="247">
        <f t="shared" si="0"/>
        <v>99</v>
      </c>
      <c r="F8" s="245">
        <v>4</v>
      </c>
      <c r="G8" s="247">
        <f t="shared" si="1"/>
        <v>136</v>
      </c>
      <c r="H8" s="245">
        <v>4</v>
      </c>
      <c r="I8" s="247">
        <f t="shared" si="2"/>
        <v>136</v>
      </c>
      <c r="J8" s="245">
        <v>3</v>
      </c>
      <c r="K8" s="247">
        <f t="shared" si="3"/>
        <v>102</v>
      </c>
      <c r="L8" s="247">
        <f t="shared" si="4"/>
        <v>14</v>
      </c>
      <c r="M8" s="249">
        <f t="shared" ref="M8" si="5">SUM(K8,I8,G8,E8)</f>
        <v>473</v>
      </c>
    </row>
    <row r="9" spans="1:13" ht="32.25" customHeight="1" x14ac:dyDescent="0.25">
      <c r="A9" s="180"/>
      <c r="B9" s="130" t="s">
        <v>81</v>
      </c>
      <c r="C9" s="129"/>
      <c r="D9" s="246"/>
      <c r="E9" s="248"/>
      <c r="F9" s="246"/>
      <c r="G9" s="248"/>
      <c r="H9" s="246"/>
      <c r="I9" s="248"/>
      <c r="J9" s="246"/>
      <c r="K9" s="248"/>
      <c r="L9" s="248"/>
      <c r="M9" s="250"/>
    </row>
    <row r="10" spans="1:13" ht="15.75" x14ac:dyDescent="0.25">
      <c r="A10" s="131" t="s">
        <v>11</v>
      </c>
      <c r="B10" s="104" t="s">
        <v>11</v>
      </c>
      <c r="C10" s="132"/>
      <c r="D10" s="43"/>
      <c r="E10" s="43"/>
      <c r="F10" s="101">
        <v>2</v>
      </c>
      <c r="G10" s="15">
        <f t="shared" si="1"/>
        <v>68</v>
      </c>
      <c r="H10" s="101">
        <v>2</v>
      </c>
      <c r="I10" s="15">
        <f t="shared" si="2"/>
        <v>68</v>
      </c>
      <c r="J10" s="101">
        <v>2</v>
      </c>
      <c r="K10" s="15">
        <f t="shared" si="3"/>
        <v>68</v>
      </c>
      <c r="L10" s="70">
        <f t="shared" si="4"/>
        <v>6</v>
      </c>
      <c r="M10" s="102">
        <f>SUM(K10,I10,G10,E10)</f>
        <v>204</v>
      </c>
    </row>
    <row r="11" spans="1:13" ht="15.75" x14ac:dyDescent="0.25">
      <c r="A11" s="100" t="s">
        <v>38</v>
      </c>
      <c r="B11" s="104" t="s">
        <v>12</v>
      </c>
      <c r="C11" s="104"/>
      <c r="D11" s="39">
        <v>4</v>
      </c>
      <c r="E11" s="15">
        <f t="shared" si="0"/>
        <v>132</v>
      </c>
      <c r="F11" s="101">
        <v>4</v>
      </c>
      <c r="G11" s="15">
        <f t="shared" si="1"/>
        <v>136</v>
      </c>
      <c r="H11" s="101">
        <v>4</v>
      </c>
      <c r="I11" s="15">
        <f t="shared" si="2"/>
        <v>136</v>
      </c>
      <c r="J11" s="101">
        <v>4</v>
      </c>
      <c r="K11" s="15">
        <f>J11*34</f>
        <v>136</v>
      </c>
      <c r="L11" s="70">
        <f t="shared" si="4"/>
        <v>16</v>
      </c>
      <c r="M11" s="102">
        <f t="shared" ref="M11:M16" si="6">SUM(K11,I11,G11,E11)</f>
        <v>540</v>
      </c>
    </row>
    <row r="12" spans="1:13" ht="47.25" x14ac:dyDescent="0.25">
      <c r="A12" s="100" t="s">
        <v>72</v>
      </c>
      <c r="B12" s="128" t="s">
        <v>73</v>
      </c>
      <c r="C12" s="129"/>
      <c r="D12" s="40">
        <v>2</v>
      </c>
      <c r="E12" s="15">
        <f t="shared" si="0"/>
        <v>66</v>
      </c>
      <c r="F12" s="40">
        <v>2</v>
      </c>
      <c r="G12" s="15">
        <f>F12*34</f>
        <v>68</v>
      </c>
      <c r="H12" s="40">
        <v>2</v>
      </c>
      <c r="I12" s="15">
        <f>H12*34</f>
        <v>68</v>
      </c>
      <c r="J12" s="40">
        <v>2</v>
      </c>
      <c r="K12" s="15">
        <f>J12*34</f>
        <v>68</v>
      </c>
      <c r="L12" s="70">
        <f t="shared" si="4"/>
        <v>8</v>
      </c>
      <c r="M12" s="102">
        <f>SUM(K12,I12,G12,E12)</f>
        <v>270</v>
      </c>
    </row>
    <row r="13" spans="1:13" ht="111" customHeight="1" x14ac:dyDescent="0.25">
      <c r="A13" s="133" t="s">
        <v>74</v>
      </c>
      <c r="B13" s="134" t="s">
        <v>74</v>
      </c>
      <c r="C13" s="134" t="s">
        <v>75</v>
      </c>
      <c r="D13" s="43"/>
      <c r="E13" s="43"/>
      <c r="F13" s="43"/>
      <c r="G13" s="43"/>
      <c r="H13" s="43"/>
      <c r="I13" s="44"/>
      <c r="J13" s="103">
        <v>1</v>
      </c>
      <c r="K13" s="15">
        <f t="shared" si="3"/>
        <v>34</v>
      </c>
      <c r="L13" s="70">
        <f t="shared" si="4"/>
        <v>1</v>
      </c>
      <c r="M13" s="102">
        <f>SUM(K13,I13,G13,E13)</f>
        <v>34</v>
      </c>
    </row>
    <row r="14" spans="1:13" ht="31.5" x14ac:dyDescent="0.25">
      <c r="A14" s="183" t="s">
        <v>25</v>
      </c>
      <c r="B14" s="135" t="s">
        <v>26</v>
      </c>
      <c r="C14" s="135"/>
      <c r="D14" s="174">
        <v>0.5</v>
      </c>
      <c r="E14" s="15">
        <f t="shared" si="0"/>
        <v>16.5</v>
      </c>
      <c r="F14" s="174">
        <v>0.5</v>
      </c>
      <c r="G14" s="15">
        <f t="shared" si="1"/>
        <v>17</v>
      </c>
      <c r="H14" s="174">
        <v>0.5</v>
      </c>
      <c r="I14" s="15">
        <f>H14*34</f>
        <v>17</v>
      </c>
      <c r="J14" s="174">
        <v>0.5</v>
      </c>
      <c r="K14" s="15">
        <f t="shared" si="3"/>
        <v>17</v>
      </c>
      <c r="L14" s="70">
        <f t="shared" si="4"/>
        <v>2</v>
      </c>
      <c r="M14" s="102">
        <f t="shared" si="6"/>
        <v>67.5</v>
      </c>
    </row>
    <row r="15" spans="1:13" ht="15.75" x14ac:dyDescent="0.25">
      <c r="A15" s="183"/>
      <c r="B15" s="129" t="s">
        <v>27</v>
      </c>
      <c r="C15" s="129"/>
      <c r="D15" s="174">
        <v>0.5</v>
      </c>
      <c r="E15" s="15">
        <f t="shared" si="0"/>
        <v>16.5</v>
      </c>
      <c r="F15" s="174">
        <v>0.5</v>
      </c>
      <c r="G15" s="15">
        <f t="shared" si="1"/>
        <v>17</v>
      </c>
      <c r="H15" s="174">
        <v>0.5</v>
      </c>
      <c r="I15" s="15">
        <f t="shared" si="2"/>
        <v>17</v>
      </c>
      <c r="J15" s="174">
        <v>0.5</v>
      </c>
      <c r="K15" s="15">
        <f t="shared" si="3"/>
        <v>17</v>
      </c>
      <c r="L15" s="70">
        <f t="shared" si="4"/>
        <v>2</v>
      </c>
      <c r="M15" s="102">
        <f t="shared" si="6"/>
        <v>67.5</v>
      </c>
    </row>
    <row r="16" spans="1:13" ht="15.75" x14ac:dyDescent="0.25">
      <c r="A16" s="100" t="s">
        <v>28</v>
      </c>
      <c r="B16" s="129" t="s">
        <v>28</v>
      </c>
      <c r="C16" s="129"/>
      <c r="D16" s="103">
        <v>1</v>
      </c>
      <c r="E16" s="15">
        <f t="shared" si="0"/>
        <v>33</v>
      </c>
      <c r="F16" s="103">
        <v>1</v>
      </c>
      <c r="G16" s="15">
        <f t="shared" si="1"/>
        <v>34</v>
      </c>
      <c r="H16" s="103">
        <v>1</v>
      </c>
      <c r="I16" s="15">
        <f t="shared" si="2"/>
        <v>34</v>
      </c>
      <c r="J16" s="101">
        <v>1</v>
      </c>
      <c r="K16" s="15">
        <f t="shared" si="3"/>
        <v>34</v>
      </c>
      <c r="L16" s="70">
        <f t="shared" si="4"/>
        <v>4</v>
      </c>
      <c r="M16" s="102">
        <f t="shared" si="6"/>
        <v>135</v>
      </c>
    </row>
    <row r="17" spans="1:15" ht="15.75" customHeight="1" x14ac:dyDescent="0.25">
      <c r="A17" s="100" t="s">
        <v>29</v>
      </c>
      <c r="B17" s="132" t="s">
        <v>29</v>
      </c>
      <c r="C17" s="132"/>
      <c r="D17" s="101">
        <v>2</v>
      </c>
      <c r="E17" s="15">
        <f t="shared" si="0"/>
        <v>66</v>
      </c>
      <c r="F17" s="101">
        <v>2</v>
      </c>
      <c r="G17" s="15">
        <f t="shared" si="1"/>
        <v>68</v>
      </c>
      <c r="H17" s="101">
        <v>2</v>
      </c>
      <c r="I17" s="15">
        <f t="shared" si="2"/>
        <v>68</v>
      </c>
      <c r="J17" s="101">
        <v>2</v>
      </c>
      <c r="K17" s="15">
        <f t="shared" si="3"/>
        <v>68</v>
      </c>
      <c r="L17" s="70">
        <f t="shared" si="4"/>
        <v>8</v>
      </c>
      <c r="M17" s="102">
        <f>SUM(K17,I17,G17,E17)</f>
        <v>270</v>
      </c>
    </row>
    <row r="18" spans="1:15" ht="32.25" customHeight="1" thickBot="1" x14ac:dyDescent="0.3">
      <c r="A18" s="198" t="s">
        <v>39</v>
      </c>
      <c r="B18" s="199"/>
      <c r="C18" s="199"/>
      <c r="D18" s="29">
        <f t="shared" ref="D18:J18" si="7">SUM(D6:D17)</f>
        <v>20</v>
      </c>
      <c r="E18" s="29">
        <f t="shared" si="7"/>
        <v>660</v>
      </c>
      <c r="F18" s="29">
        <f t="shared" si="7"/>
        <v>23</v>
      </c>
      <c r="G18" s="29">
        <f>SUM(G6:G17)</f>
        <v>782</v>
      </c>
      <c r="H18" s="29">
        <f t="shared" si="7"/>
        <v>23</v>
      </c>
      <c r="I18" s="29">
        <f>SUM(I6:I17)</f>
        <v>782</v>
      </c>
      <c r="J18" s="29">
        <f t="shared" si="7"/>
        <v>23</v>
      </c>
      <c r="K18" s="29">
        <f>SUM(K6:K17)</f>
        <v>782</v>
      </c>
      <c r="L18" s="29">
        <f>SUM(D18,F18,H18,J18)</f>
        <v>89</v>
      </c>
      <c r="M18" s="30">
        <f>SUM(M6:M17)</f>
        <v>3006</v>
      </c>
    </row>
    <row r="19" spans="1:15" ht="16.5" thickBot="1" x14ac:dyDescent="0.3">
      <c r="A19" s="200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5" ht="124.5" customHeight="1" x14ac:dyDescent="0.25">
      <c r="A20" s="259" t="s">
        <v>78</v>
      </c>
      <c r="B20" s="260"/>
      <c r="C20" s="260"/>
      <c r="D20" s="107">
        <f t="shared" ref="D20:M20" si="8">D23-D18</f>
        <v>1</v>
      </c>
      <c r="E20" s="107">
        <f t="shared" si="8"/>
        <v>33</v>
      </c>
      <c r="F20" s="107">
        <f t="shared" si="8"/>
        <v>1</v>
      </c>
      <c r="G20" s="107">
        <f t="shared" si="8"/>
        <v>34</v>
      </c>
      <c r="H20" s="107">
        <f t="shared" si="8"/>
        <v>1</v>
      </c>
      <c r="I20" s="107">
        <f t="shared" si="8"/>
        <v>34</v>
      </c>
      <c r="J20" s="18">
        <f t="shared" si="8"/>
        <v>2</v>
      </c>
      <c r="K20" s="107">
        <f t="shared" si="8"/>
        <v>68</v>
      </c>
      <c r="L20" s="107">
        <f t="shared" si="8"/>
        <v>5</v>
      </c>
      <c r="M20" s="142">
        <f t="shared" si="8"/>
        <v>169</v>
      </c>
      <c r="O20" s="251" t="s">
        <v>105</v>
      </c>
    </row>
    <row r="21" spans="1:15" ht="37.5" customHeight="1" x14ac:dyDescent="0.25">
      <c r="A21" s="204" t="s">
        <v>40</v>
      </c>
      <c r="B21" s="205"/>
      <c r="C21" s="205"/>
      <c r="D21" s="56">
        <f>D20</f>
        <v>1</v>
      </c>
      <c r="E21" s="56">
        <f t="shared" ref="E21:M21" si="9">E20</f>
        <v>33</v>
      </c>
      <c r="F21" s="56">
        <f t="shared" si="9"/>
        <v>1</v>
      </c>
      <c r="G21" s="56">
        <f t="shared" si="9"/>
        <v>34</v>
      </c>
      <c r="H21" s="56">
        <f t="shared" si="9"/>
        <v>1</v>
      </c>
      <c r="I21" s="56">
        <f t="shared" si="9"/>
        <v>34</v>
      </c>
      <c r="J21" s="56">
        <f t="shared" si="9"/>
        <v>2</v>
      </c>
      <c r="K21" s="56">
        <f t="shared" si="9"/>
        <v>68</v>
      </c>
      <c r="L21" s="56">
        <f t="shared" ref="L21:M24" si="10">SUM(D21,F21,H21,J21)</f>
        <v>5</v>
      </c>
      <c r="M21" s="24">
        <f t="shared" si="9"/>
        <v>169</v>
      </c>
      <c r="N21" s="57"/>
      <c r="O21" s="251"/>
    </row>
    <row r="22" spans="1:15" ht="52.5" customHeight="1" x14ac:dyDescent="0.25">
      <c r="A22" s="196" t="s">
        <v>77</v>
      </c>
      <c r="B22" s="197"/>
      <c r="C22" s="197"/>
      <c r="D22" s="23">
        <f>D18+D21</f>
        <v>21</v>
      </c>
      <c r="E22" s="23">
        <f>D22*33</f>
        <v>693</v>
      </c>
      <c r="F22" s="23">
        <f>F18+F21</f>
        <v>24</v>
      </c>
      <c r="G22" s="23">
        <f t="shared" ref="G22" si="11">F22*34</f>
        <v>816</v>
      </c>
      <c r="H22" s="23">
        <f>H18+H21</f>
        <v>24</v>
      </c>
      <c r="I22" s="23">
        <f t="shared" ref="I22:I24" si="12">H22*34</f>
        <v>816</v>
      </c>
      <c r="J22" s="23">
        <f>J18+J21</f>
        <v>25</v>
      </c>
      <c r="K22" s="23">
        <f t="shared" ref="K22:K24" si="13">J22*34</f>
        <v>850</v>
      </c>
      <c r="L22" s="23">
        <f t="shared" si="10"/>
        <v>94</v>
      </c>
      <c r="M22" s="24">
        <f>SUM(E22,G22,I22,K22)</f>
        <v>3175</v>
      </c>
      <c r="N22" s="112">
        <f>M22/M34</f>
        <v>0.82467532467532467</v>
      </c>
      <c r="O22" s="93">
        <v>3190</v>
      </c>
    </row>
    <row r="23" spans="1:15" ht="52.5" customHeight="1" x14ac:dyDescent="0.25">
      <c r="A23" s="261" t="s">
        <v>107</v>
      </c>
      <c r="B23" s="262"/>
      <c r="C23" s="262"/>
      <c r="D23" s="140">
        <v>21</v>
      </c>
      <c r="E23" s="141">
        <f>D23*33</f>
        <v>693</v>
      </c>
      <c r="F23" s="140">
        <v>24</v>
      </c>
      <c r="G23" s="141">
        <f>F23*34</f>
        <v>816</v>
      </c>
      <c r="H23" s="141">
        <v>24</v>
      </c>
      <c r="I23" s="141">
        <f t="shared" si="12"/>
        <v>816</v>
      </c>
      <c r="J23" s="141">
        <v>25</v>
      </c>
      <c r="K23" s="141">
        <f t="shared" si="13"/>
        <v>850</v>
      </c>
      <c r="L23" s="141">
        <f t="shared" si="10"/>
        <v>94</v>
      </c>
      <c r="M23" s="143">
        <f t="shared" si="10"/>
        <v>3175</v>
      </c>
    </row>
    <row r="24" spans="1:15" ht="44.25" customHeight="1" thickBot="1" x14ac:dyDescent="0.3">
      <c r="A24" s="257" t="s">
        <v>60</v>
      </c>
      <c r="B24" s="258"/>
      <c r="C24" s="258"/>
      <c r="D24" s="54">
        <v>21</v>
      </c>
      <c r="E24" s="52">
        <f>D24*33</f>
        <v>693</v>
      </c>
      <c r="F24" s="54">
        <v>26</v>
      </c>
      <c r="G24" s="52">
        <f>F24*34</f>
        <v>884</v>
      </c>
      <c r="H24" s="52">
        <v>26</v>
      </c>
      <c r="I24" s="52">
        <f t="shared" si="12"/>
        <v>884</v>
      </c>
      <c r="J24" s="52">
        <v>26</v>
      </c>
      <c r="K24" s="52">
        <f t="shared" si="13"/>
        <v>884</v>
      </c>
      <c r="L24" s="52">
        <f t="shared" si="10"/>
        <v>99</v>
      </c>
      <c r="M24" s="55">
        <f t="shared" si="10"/>
        <v>3345</v>
      </c>
    </row>
    <row r="25" spans="1:15" ht="16.5" thickBot="1" x14ac:dyDescent="0.3">
      <c r="A25" s="214" t="s">
        <v>37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5" ht="54" customHeight="1" x14ac:dyDescent="0.25">
      <c r="A26" s="215" t="s">
        <v>83</v>
      </c>
      <c r="B26" s="223" t="s">
        <v>56</v>
      </c>
      <c r="C26" s="224"/>
      <c r="D26" s="217"/>
      <c r="E26" s="217"/>
      <c r="F26" s="217"/>
      <c r="G26" s="217"/>
      <c r="H26" s="217"/>
      <c r="I26" s="217"/>
      <c r="J26" s="217"/>
      <c r="K26" s="218"/>
      <c r="L26" s="161"/>
      <c r="M26" s="219" t="s">
        <v>67</v>
      </c>
    </row>
    <row r="27" spans="1:15" ht="20.25" customHeight="1" x14ac:dyDescent="0.25">
      <c r="A27" s="216"/>
      <c r="B27" s="225"/>
      <c r="C27" s="226"/>
      <c r="D27" s="221" t="s">
        <v>63</v>
      </c>
      <c r="E27" s="222"/>
      <c r="F27" s="221" t="s">
        <v>64</v>
      </c>
      <c r="G27" s="222"/>
      <c r="H27" s="221" t="s">
        <v>65</v>
      </c>
      <c r="I27" s="222"/>
      <c r="J27" s="221" t="s">
        <v>66</v>
      </c>
      <c r="K27" s="222"/>
      <c r="L27" s="68"/>
      <c r="M27" s="220"/>
    </row>
    <row r="28" spans="1:15" ht="152.25" customHeight="1" x14ac:dyDescent="0.25">
      <c r="A28" s="170" t="s">
        <v>121</v>
      </c>
      <c r="B28" s="254"/>
      <c r="C28" s="254"/>
      <c r="D28" s="166">
        <v>0.5</v>
      </c>
      <c r="E28" s="166">
        <v>17</v>
      </c>
      <c r="F28" s="166">
        <v>0.5</v>
      </c>
      <c r="G28" s="166">
        <v>17</v>
      </c>
      <c r="H28" s="166">
        <v>0.5</v>
      </c>
      <c r="I28" s="166">
        <v>17</v>
      </c>
      <c r="J28" s="166">
        <v>0.5</v>
      </c>
      <c r="K28" s="166">
        <v>17</v>
      </c>
      <c r="L28" s="247"/>
      <c r="M28" s="256">
        <f>330+340+340+340</f>
        <v>1350</v>
      </c>
    </row>
    <row r="29" spans="1:15" ht="15.75" x14ac:dyDescent="0.25">
      <c r="A29" s="171" t="s">
        <v>122</v>
      </c>
      <c r="B29" s="254"/>
      <c r="C29" s="254"/>
      <c r="D29" s="166">
        <v>0.5</v>
      </c>
      <c r="E29" s="166">
        <v>17</v>
      </c>
      <c r="F29" s="166">
        <v>0.5</v>
      </c>
      <c r="G29" s="166">
        <v>17</v>
      </c>
      <c r="H29" s="166">
        <v>0.5</v>
      </c>
      <c r="I29" s="166">
        <v>17</v>
      </c>
      <c r="J29" s="166">
        <v>0.5</v>
      </c>
      <c r="K29" s="166">
        <v>17</v>
      </c>
      <c r="L29" s="255"/>
      <c r="M29" s="255"/>
    </row>
    <row r="30" spans="1:15" hidden="1" x14ac:dyDescent="0.25"/>
    <row r="32" spans="1:15" ht="24" hidden="1" thickBot="1" x14ac:dyDescent="0.3">
      <c r="B32" s="227" t="s">
        <v>99</v>
      </c>
      <c r="C32" s="228"/>
      <c r="D32" s="136">
        <v>5</v>
      </c>
      <c r="E32" s="136">
        <f>D32*33</f>
        <v>165</v>
      </c>
      <c r="F32" s="136">
        <v>5</v>
      </c>
      <c r="G32" s="136">
        <f>F32*34</f>
        <v>170</v>
      </c>
      <c r="H32" s="136">
        <v>5</v>
      </c>
      <c r="I32" s="136">
        <f>H32*34</f>
        <v>170</v>
      </c>
      <c r="J32" s="136">
        <v>5</v>
      </c>
      <c r="K32" s="136">
        <f>J32*34</f>
        <v>170</v>
      </c>
      <c r="L32" s="137">
        <f>SUM(D32,F32,H32,J32)</f>
        <v>20</v>
      </c>
      <c r="M32" s="138">
        <f>E32+G32+I32+K32</f>
        <v>675</v>
      </c>
      <c r="N32" s="112">
        <f>M32/M34</f>
        <v>0.17532467532467533</v>
      </c>
    </row>
    <row r="33" spans="12:13" hidden="1" x14ac:dyDescent="0.25"/>
    <row r="34" spans="12:13" hidden="1" x14ac:dyDescent="0.25">
      <c r="L34" s="111" t="s">
        <v>106</v>
      </c>
      <c r="M34" s="113">
        <f>M32+M22</f>
        <v>3850</v>
      </c>
    </row>
    <row r="35" spans="12:13" hidden="1" x14ac:dyDescent="0.25"/>
    <row r="36" spans="12:13" hidden="1" x14ac:dyDescent="0.25"/>
  </sheetData>
  <mergeCells count="45">
    <mergeCell ref="A1:M1"/>
    <mergeCell ref="A2:M2"/>
    <mergeCell ref="L3:M4"/>
    <mergeCell ref="A19:M19"/>
    <mergeCell ref="A25:M25"/>
    <mergeCell ref="A23:C23"/>
    <mergeCell ref="A6:A7"/>
    <mergeCell ref="A8:A9"/>
    <mergeCell ref="A14:A15"/>
    <mergeCell ref="A18:C18"/>
    <mergeCell ref="A3:A4"/>
    <mergeCell ref="B3:B4"/>
    <mergeCell ref="D3:K3"/>
    <mergeCell ref="D4:E4"/>
    <mergeCell ref="F4:G4"/>
    <mergeCell ref="H4:I4"/>
    <mergeCell ref="J4:K4"/>
    <mergeCell ref="M8:M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20:C20"/>
    <mergeCell ref="L28:L29"/>
    <mergeCell ref="M28:M29"/>
    <mergeCell ref="B29:C29"/>
    <mergeCell ref="O20:O21"/>
    <mergeCell ref="J27:K27"/>
    <mergeCell ref="B32:C32"/>
    <mergeCell ref="A21:C21"/>
    <mergeCell ref="A22:C22"/>
    <mergeCell ref="B28:C28"/>
    <mergeCell ref="M26:M27"/>
    <mergeCell ref="A24:C24"/>
    <mergeCell ref="A26:A27"/>
    <mergeCell ref="B26:C27"/>
    <mergeCell ref="D26:K26"/>
    <mergeCell ref="D27:E27"/>
    <mergeCell ref="F27:G27"/>
    <mergeCell ref="H27:I27"/>
  </mergeCells>
  <pageMargins left="0.70866141732283472" right="0.70866141732283472" top="0.74803149606299213" bottom="0.74803149606299213" header="0.31496062992125984" footer="0.31496062992125984"/>
  <pageSetup paperSize="8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="110" zoomScaleNormal="110" workbookViewId="0">
      <selection activeCell="M22" sqref="M22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3" max="13" width="11" bestFit="1" customWidth="1"/>
  </cols>
  <sheetData>
    <row r="1" spans="1:13" ht="28.5" customHeight="1" thickBot="1" x14ac:dyDescent="0.3">
      <c r="A1" s="263" t="s">
        <v>119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24" customHeight="1" x14ac:dyDescent="0.25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  <c r="M2" s="238"/>
    </row>
    <row r="3" spans="1:13" ht="31.5" customHeight="1" x14ac:dyDescent="0.25">
      <c r="A3" s="264" t="s">
        <v>0</v>
      </c>
      <c r="B3" s="254" t="s">
        <v>30</v>
      </c>
      <c r="C3" s="2" t="s">
        <v>70</v>
      </c>
      <c r="D3" s="265"/>
      <c r="E3" s="265"/>
      <c r="F3" s="265"/>
      <c r="G3" s="265"/>
      <c r="H3" s="265"/>
      <c r="I3" s="265"/>
      <c r="J3" s="265"/>
      <c r="K3" s="266"/>
      <c r="L3" s="267" t="s">
        <v>67</v>
      </c>
      <c r="M3" s="268"/>
    </row>
    <row r="4" spans="1:13" ht="15.75" x14ac:dyDescent="0.25">
      <c r="A4" s="264"/>
      <c r="B4" s="254"/>
      <c r="C4" s="3" t="s">
        <v>2</v>
      </c>
      <c r="D4" s="221" t="s">
        <v>63</v>
      </c>
      <c r="E4" s="222"/>
      <c r="F4" s="221" t="s">
        <v>64</v>
      </c>
      <c r="G4" s="222"/>
      <c r="H4" s="221" t="s">
        <v>65</v>
      </c>
      <c r="I4" s="222"/>
      <c r="J4" s="221" t="s">
        <v>66</v>
      </c>
      <c r="K4" s="222"/>
      <c r="L4" s="269"/>
      <c r="M4" s="270"/>
    </row>
    <row r="5" spans="1:13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69"/>
      <c r="M5" s="26"/>
    </row>
    <row r="6" spans="1:13" ht="15.75" x14ac:dyDescent="0.25">
      <c r="A6" s="183" t="s">
        <v>68</v>
      </c>
      <c r="B6" s="154" t="s">
        <v>9</v>
      </c>
      <c r="C6" s="129"/>
      <c r="D6" s="151">
        <v>4</v>
      </c>
      <c r="E6" s="152">
        <f>D6*33</f>
        <v>132</v>
      </c>
      <c r="F6" s="150">
        <v>5</v>
      </c>
      <c r="G6" s="152">
        <f>F6*34</f>
        <v>170</v>
      </c>
      <c r="H6" s="150">
        <v>5</v>
      </c>
      <c r="I6" s="152">
        <f>H6*34</f>
        <v>170</v>
      </c>
      <c r="J6" s="150">
        <v>5</v>
      </c>
      <c r="K6" s="152">
        <f>J6*34</f>
        <v>170</v>
      </c>
      <c r="L6" s="70">
        <f>SUM(D6,F6,H6,J6)</f>
        <v>19</v>
      </c>
      <c r="M6" s="149">
        <f>SUM(K6,I6,G6,E6)</f>
        <v>642</v>
      </c>
    </row>
    <row r="7" spans="1:13" ht="15.75" x14ac:dyDescent="0.25">
      <c r="A7" s="183"/>
      <c r="B7" s="154" t="s">
        <v>69</v>
      </c>
      <c r="C7" s="129"/>
      <c r="D7" s="151">
        <v>3</v>
      </c>
      <c r="E7" s="152">
        <f t="shared" ref="E7:E17" si="0">D7*33</f>
        <v>99</v>
      </c>
      <c r="F7" s="151">
        <v>3</v>
      </c>
      <c r="G7" s="152">
        <f t="shared" ref="G7:G17" si="1">F7*34</f>
        <v>102</v>
      </c>
      <c r="H7" s="151">
        <v>3</v>
      </c>
      <c r="I7" s="152">
        <f t="shared" ref="I7:I17" si="2">H7*34</f>
        <v>102</v>
      </c>
      <c r="J7" s="151">
        <v>3</v>
      </c>
      <c r="K7" s="152">
        <f t="shared" ref="K7:K17" si="3">J7*34</f>
        <v>102</v>
      </c>
      <c r="L7" s="70">
        <f t="shared" ref="L7:L17" si="4">SUM(D7,F7,H7,J7)</f>
        <v>12</v>
      </c>
      <c r="M7" s="149">
        <f>SUM(K7,I7,G7,E7)</f>
        <v>405</v>
      </c>
    </row>
    <row r="8" spans="1:13" ht="63" x14ac:dyDescent="0.25">
      <c r="A8" s="179" t="s">
        <v>79</v>
      </c>
      <c r="B8" s="130" t="s">
        <v>88</v>
      </c>
      <c r="C8" s="129"/>
      <c r="D8" s="245">
        <v>3</v>
      </c>
      <c r="E8" s="247">
        <f t="shared" si="0"/>
        <v>99</v>
      </c>
      <c r="F8" s="245">
        <v>3</v>
      </c>
      <c r="G8" s="247">
        <f t="shared" si="1"/>
        <v>102</v>
      </c>
      <c r="H8" s="245">
        <v>3</v>
      </c>
      <c r="I8" s="247">
        <f t="shared" si="2"/>
        <v>102</v>
      </c>
      <c r="J8" s="245">
        <v>3</v>
      </c>
      <c r="K8" s="247">
        <f t="shared" si="3"/>
        <v>102</v>
      </c>
      <c r="L8" s="247">
        <f t="shared" si="4"/>
        <v>12</v>
      </c>
      <c r="M8" s="249">
        <f t="shared" ref="M8" si="5">SUM(K8,I8,G8,E8)</f>
        <v>405</v>
      </c>
    </row>
    <row r="9" spans="1:13" ht="32.25" customHeight="1" x14ac:dyDescent="0.25">
      <c r="A9" s="180"/>
      <c r="B9" s="130" t="s">
        <v>81</v>
      </c>
      <c r="C9" s="129"/>
      <c r="D9" s="246"/>
      <c r="E9" s="248"/>
      <c r="F9" s="246"/>
      <c r="G9" s="248"/>
      <c r="H9" s="246"/>
      <c r="I9" s="248"/>
      <c r="J9" s="246"/>
      <c r="K9" s="248"/>
      <c r="L9" s="248"/>
      <c r="M9" s="250"/>
    </row>
    <row r="10" spans="1:13" ht="15.75" x14ac:dyDescent="0.25">
      <c r="A10" s="131" t="s">
        <v>11</v>
      </c>
      <c r="B10" s="153" t="s">
        <v>11</v>
      </c>
      <c r="C10" s="132"/>
      <c r="D10" s="43"/>
      <c r="E10" s="43"/>
      <c r="F10" s="151">
        <v>2</v>
      </c>
      <c r="G10" s="152">
        <f t="shared" si="1"/>
        <v>68</v>
      </c>
      <c r="H10" s="151">
        <v>2</v>
      </c>
      <c r="I10" s="152">
        <f t="shared" si="2"/>
        <v>68</v>
      </c>
      <c r="J10" s="151">
        <v>2</v>
      </c>
      <c r="K10" s="152">
        <f t="shared" si="3"/>
        <v>68</v>
      </c>
      <c r="L10" s="70">
        <f t="shared" si="4"/>
        <v>6</v>
      </c>
      <c r="M10" s="149">
        <f>SUM(K10,I10,G10,E10)</f>
        <v>204</v>
      </c>
    </row>
    <row r="11" spans="1:13" ht="15.75" x14ac:dyDescent="0.25">
      <c r="A11" s="147" t="s">
        <v>38</v>
      </c>
      <c r="B11" s="153" t="s">
        <v>12</v>
      </c>
      <c r="C11" s="153"/>
      <c r="D11" s="39">
        <v>4</v>
      </c>
      <c r="E11" s="152">
        <f t="shared" si="0"/>
        <v>132</v>
      </c>
      <c r="F11" s="151">
        <v>4</v>
      </c>
      <c r="G11" s="152">
        <f t="shared" si="1"/>
        <v>136</v>
      </c>
      <c r="H11" s="151">
        <v>4</v>
      </c>
      <c r="I11" s="152">
        <f t="shared" si="2"/>
        <v>136</v>
      </c>
      <c r="J11" s="151">
        <v>4</v>
      </c>
      <c r="K11" s="152">
        <f>J11*34</f>
        <v>136</v>
      </c>
      <c r="L11" s="70">
        <f t="shared" si="4"/>
        <v>16</v>
      </c>
      <c r="M11" s="149">
        <f t="shared" ref="M11:M16" si="6">SUM(K11,I11,G11,E11)</f>
        <v>540</v>
      </c>
    </row>
    <row r="12" spans="1:13" ht="47.25" x14ac:dyDescent="0.25">
      <c r="A12" s="147" t="s">
        <v>72</v>
      </c>
      <c r="B12" s="154" t="s">
        <v>73</v>
      </c>
      <c r="C12" s="129"/>
      <c r="D12" s="40">
        <v>2</v>
      </c>
      <c r="E12" s="152">
        <f t="shared" si="0"/>
        <v>66</v>
      </c>
      <c r="F12" s="40">
        <v>2</v>
      </c>
      <c r="G12" s="152">
        <f>F12*34</f>
        <v>68</v>
      </c>
      <c r="H12" s="40">
        <v>2</v>
      </c>
      <c r="I12" s="152">
        <f>H12*34</f>
        <v>68</v>
      </c>
      <c r="J12" s="40">
        <v>2</v>
      </c>
      <c r="K12" s="152">
        <f>J12*34</f>
        <v>68</v>
      </c>
      <c r="L12" s="70">
        <f t="shared" si="4"/>
        <v>8</v>
      </c>
      <c r="M12" s="149">
        <f>SUM(K12,I12,G12,E12)</f>
        <v>270</v>
      </c>
    </row>
    <row r="13" spans="1:13" ht="111" customHeight="1" x14ac:dyDescent="0.25">
      <c r="A13" s="146" t="s">
        <v>74</v>
      </c>
      <c r="B13" s="134" t="s">
        <v>74</v>
      </c>
      <c r="C13" s="134" t="s">
        <v>75</v>
      </c>
      <c r="D13" s="43"/>
      <c r="E13" s="43"/>
      <c r="F13" s="43"/>
      <c r="G13" s="43"/>
      <c r="H13" s="43"/>
      <c r="I13" s="44"/>
      <c r="J13" s="150">
        <v>1</v>
      </c>
      <c r="K13" s="152">
        <f t="shared" si="3"/>
        <v>34</v>
      </c>
      <c r="L13" s="70">
        <f t="shared" si="4"/>
        <v>1</v>
      </c>
      <c r="M13" s="149">
        <f>SUM(K13,I13,G13,E13)</f>
        <v>34</v>
      </c>
    </row>
    <row r="14" spans="1:13" ht="31.5" x14ac:dyDescent="0.25">
      <c r="A14" s="183" t="s">
        <v>25</v>
      </c>
      <c r="B14" s="135" t="s">
        <v>26</v>
      </c>
      <c r="C14" s="135"/>
      <c r="D14" s="150">
        <v>1</v>
      </c>
      <c r="E14" s="152">
        <f t="shared" si="0"/>
        <v>33</v>
      </c>
      <c r="F14" s="150">
        <v>1</v>
      </c>
      <c r="G14" s="152">
        <f t="shared" si="1"/>
        <v>34</v>
      </c>
      <c r="H14" s="40">
        <v>1</v>
      </c>
      <c r="I14" s="152">
        <f>H14*34</f>
        <v>34</v>
      </c>
      <c r="J14" s="40">
        <v>1</v>
      </c>
      <c r="K14" s="152">
        <f t="shared" si="3"/>
        <v>34</v>
      </c>
      <c r="L14" s="70">
        <f t="shared" si="4"/>
        <v>4</v>
      </c>
      <c r="M14" s="149">
        <f t="shared" si="6"/>
        <v>135</v>
      </c>
    </row>
    <row r="15" spans="1:13" ht="15.75" x14ac:dyDescent="0.25">
      <c r="A15" s="183"/>
      <c r="B15" s="129" t="s">
        <v>27</v>
      </c>
      <c r="C15" s="129"/>
      <c r="D15" s="150">
        <v>1</v>
      </c>
      <c r="E15" s="152">
        <f t="shared" si="0"/>
        <v>33</v>
      </c>
      <c r="F15" s="150">
        <v>1</v>
      </c>
      <c r="G15" s="152">
        <f t="shared" si="1"/>
        <v>34</v>
      </c>
      <c r="H15" s="150">
        <v>1</v>
      </c>
      <c r="I15" s="152">
        <f t="shared" si="2"/>
        <v>34</v>
      </c>
      <c r="J15" s="40">
        <v>1</v>
      </c>
      <c r="K15" s="152">
        <f t="shared" si="3"/>
        <v>34</v>
      </c>
      <c r="L15" s="70">
        <f t="shared" si="4"/>
        <v>4</v>
      </c>
      <c r="M15" s="149">
        <f t="shared" si="6"/>
        <v>135</v>
      </c>
    </row>
    <row r="16" spans="1:13" ht="15.75" x14ac:dyDescent="0.25">
      <c r="A16" s="147" t="s">
        <v>28</v>
      </c>
      <c r="B16" s="129" t="s">
        <v>28</v>
      </c>
      <c r="C16" s="129"/>
      <c r="D16" s="150">
        <v>1</v>
      </c>
      <c r="E16" s="152">
        <f t="shared" si="0"/>
        <v>33</v>
      </c>
      <c r="F16" s="150">
        <v>1</v>
      </c>
      <c r="G16" s="152">
        <f t="shared" si="1"/>
        <v>34</v>
      </c>
      <c r="H16" s="150">
        <v>1</v>
      </c>
      <c r="I16" s="152">
        <f t="shared" si="2"/>
        <v>34</v>
      </c>
      <c r="J16" s="151">
        <v>1</v>
      </c>
      <c r="K16" s="152">
        <f t="shared" si="3"/>
        <v>34</v>
      </c>
      <c r="L16" s="70">
        <f t="shared" si="4"/>
        <v>4</v>
      </c>
      <c r="M16" s="149">
        <f t="shared" si="6"/>
        <v>135</v>
      </c>
    </row>
    <row r="17" spans="1:13" ht="15.75" customHeight="1" x14ac:dyDescent="0.25">
      <c r="A17" s="147" t="s">
        <v>29</v>
      </c>
      <c r="B17" s="132" t="s">
        <v>29</v>
      </c>
      <c r="C17" s="132"/>
      <c r="D17" s="157">
        <v>2</v>
      </c>
      <c r="E17" s="152">
        <f t="shared" si="0"/>
        <v>66</v>
      </c>
      <c r="F17" s="157">
        <v>2</v>
      </c>
      <c r="G17" s="152">
        <f t="shared" si="1"/>
        <v>68</v>
      </c>
      <c r="H17" s="157">
        <v>2</v>
      </c>
      <c r="I17" s="152">
        <f t="shared" si="2"/>
        <v>68</v>
      </c>
      <c r="J17" s="157">
        <v>2</v>
      </c>
      <c r="K17" s="152">
        <f t="shared" si="3"/>
        <v>68</v>
      </c>
      <c r="L17" s="70">
        <f t="shared" si="4"/>
        <v>8</v>
      </c>
      <c r="M17" s="149">
        <f>SUM(K17,I17,G17,E17)</f>
        <v>270</v>
      </c>
    </row>
    <row r="18" spans="1:13" ht="32.25" customHeight="1" thickBot="1" x14ac:dyDescent="0.3">
      <c r="A18" s="198" t="s">
        <v>39</v>
      </c>
      <c r="B18" s="199"/>
      <c r="C18" s="199"/>
      <c r="D18" s="29">
        <f t="shared" ref="D18:J18" si="7">SUM(D6:D17)</f>
        <v>21</v>
      </c>
      <c r="E18" s="29">
        <f t="shared" si="7"/>
        <v>693</v>
      </c>
      <c r="F18" s="29">
        <f t="shared" si="7"/>
        <v>24</v>
      </c>
      <c r="G18" s="29">
        <f>SUM(G6:G17)</f>
        <v>816</v>
      </c>
      <c r="H18" s="29">
        <f t="shared" si="7"/>
        <v>24</v>
      </c>
      <c r="I18" s="29">
        <f>SUM(I6:I17)</f>
        <v>816</v>
      </c>
      <c r="J18" s="29">
        <f t="shared" si="7"/>
        <v>25</v>
      </c>
      <c r="K18" s="29">
        <f>SUM(K6:K17)</f>
        <v>850</v>
      </c>
      <c r="L18" s="29">
        <f>SUM(D18,F18,H18,J18)</f>
        <v>94</v>
      </c>
      <c r="M18" s="30">
        <f>SUM(M6:M17)</f>
        <v>3175</v>
      </c>
    </row>
    <row r="19" spans="1:13" ht="16.5" thickBot="1" x14ac:dyDescent="0.3">
      <c r="A19" s="200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3" ht="124.5" customHeight="1" x14ac:dyDescent="0.25">
      <c r="A20" s="209" t="s">
        <v>78</v>
      </c>
      <c r="B20" s="210"/>
      <c r="C20" s="211"/>
      <c r="D20" s="22">
        <f>D23-D18</f>
        <v>0</v>
      </c>
      <c r="E20" s="22">
        <f>D20*33</f>
        <v>0</v>
      </c>
      <c r="F20" s="22">
        <v>2</v>
      </c>
      <c r="G20" s="22">
        <f>F20*34</f>
        <v>68</v>
      </c>
      <c r="H20" s="22">
        <v>2</v>
      </c>
      <c r="I20" s="22">
        <f>H20*34</f>
        <v>68</v>
      </c>
      <c r="J20" s="22">
        <v>1</v>
      </c>
      <c r="K20" s="22">
        <f>J20*34</f>
        <v>34</v>
      </c>
      <c r="L20" s="22">
        <f>SUM(D20,F20,H20,J20)</f>
        <v>5</v>
      </c>
      <c r="M20" s="139">
        <f>SUM(E20,G20,I20,K20)</f>
        <v>170</v>
      </c>
    </row>
    <row r="21" spans="1:13" ht="37.5" customHeight="1" x14ac:dyDescent="0.25">
      <c r="A21" s="204" t="s">
        <v>40</v>
      </c>
      <c r="B21" s="205"/>
      <c r="C21" s="205"/>
      <c r="D21" s="56">
        <f>D20</f>
        <v>0</v>
      </c>
      <c r="E21" s="56">
        <f t="shared" ref="E21:M21" si="8">E20</f>
        <v>0</v>
      </c>
      <c r="F21" s="56">
        <f t="shared" si="8"/>
        <v>2</v>
      </c>
      <c r="G21" s="56">
        <f t="shared" si="8"/>
        <v>68</v>
      </c>
      <c r="H21" s="56">
        <f t="shared" si="8"/>
        <v>2</v>
      </c>
      <c r="I21" s="56">
        <f t="shared" si="8"/>
        <v>68</v>
      </c>
      <c r="J21" s="56">
        <f t="shared" si="8"/>
        <v>1</v>
      </c>
      <c r="K21" s="56">
        <f t="shared" si="8"/>
        <v>34</v>
      </c>
      <c r="L21" s="74">
        <f t="shared" ref="L21:M24" si="9">SUM(D21,F21,H21,J21)</f>
        <v>5</v>
      </c>
      <c r="M21" s="24">
        <f t="shared" si="8"/>
        <v>170</v>
      </c>
    </row>
    <row r="22" spans="1:13" ht="52.5" customHeight="1" x14ac:dyDescent="0.25">
      <c r="A22" s="196" t="s">
        <v>77</v>
      </c>
      <c r="B22" s="197"/>
      <c r="C22" s="197"/>
      <c r="D22" s="23">
        <f>D18+D21</f>
        <v>21</v>
      </c>
      <c r="E22" s="23">
        <f>D22*33</f>
        <v>693</v>
      </c>
      <c r="F22" s="23">
        <f>F18+F21</f>
        <v>26</v>
      </c>
      <c r="G22" s="23">
        <f t="shared" ref="G22" si="10">F22*34</f>
        <v>884</v>
      </c>
      <c r="H22" s="23">
        <f>H18+H21</f>
        <v>26</v>
      </c>
      <c r="I22" s="23">
        <f t="shared" ref="I22:I24" si="11">H22*34</f>
        <v>884</v>
      </c>
      <c r="J22" s="23">
        <f>J18+J21</f>
        <v>26</v>
      </c>
      <c r="K22" s="23">
        <f t="shared" ref="K22:K24" si="12">J22*34</f>
        <v>884</v>
      </c>
      <c r="L22" s="75">
        <f t="shared" si="9"/>
        <v>99</v>
      </c>
      <c r="M22" s="24">
        <f>SUM(E22,G22,I22,K22)</f>
        <v>3345</v>
      </c>
    </row>
    <row r="23" spans="1:13" ht="52.5" hidden="1" customHeight="1" thickBot="1" x14ac:dyDescent="0.3">
      <c r="A23" s="206" t="s">
        <v>60</v>
      </c>
      <c r="B23" s="207"/>
      <c r="C23" s="208"/>
      <c r="D23" s="54">
        <v>21</v>
      </c>
      <c r="E23" s="52">
        <f>D23*33</f>
        <v>693</v>
      </c>
      <c r="F23" s="54">
        <v>24</v>
      </c>
      <c r="G23" s="52">
        <f>F23*34</f>
        <v>816</v>
      </c>
      <c r="H23" s="52">
        <v>24</v>
      </c>
      <c r="I23" s="52">
        <f t="shared" si="11"/>
        <v>816</v>
      </c>
      <c r="J23" s="52">
        <v>25</v>
      </c>
      <c r="K23" s="52">
        <f t="shared" si="12"/>
        <v>850</v>
      </c>
      <c r="L23" s="117">
        <f t="shared" si="9"/>
        <v>94</v>
      </c>
      <c r="M23" s="55">
        <f t="shared" si="9"/>
        <v>3175</v>
      </c>
    </row>
    <row r="24" spans="1:13" ht="44.25" customHeight="1" thickBot="1" x14ac:dyDescent="0.3">
      <c r="A24" s="206" t="s">
        <v>60</v>
      </c>
      <c r="B24" s="207"/>
      <c r="C24" s="208"/>
      <c r="D24" s="54">
        <v>21</v>
      </c>
      <c r="E24" s="52">
        <f>D24*33</f>
        <v>693</v>
      </c>
      <c r="F24" s="54">
        <v>26</v>
      </c>
      <c r="G24" s="52">
        <f>F24*34</f>
        <v>884</v>
      </c>
      <c r="H24" s="52">
        <v>26</v>
      </c>
      <c r="I24" s="52">
        <f t="shared" si="11"/>
        <v>884</v>
      </c>
      <c r="J24" s="52">
        <v>26</v>
      </c>
      <c r="K24" s="52">
        <f t="shared" si="12"/>
        <v>884</v>
      </c>
      <c r="L24" s="117">
        <f t="shared" si="9"/>
        <v>99</v>
      </c>
      <c r="M24" s="55">
        <f t="shared" si="9"/>
        <v>3345</v>
      </c>
    </row>
    <row r="25" spans="1:13" ht="16.5" thickBot="1" x14ac:dyDescent="0.3">
      <c r="A25" s="214" t="s">
        <v>37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3" ht="54" customHeight="1" x14ac:dyDescent="0.25">
      <c r="A26" s="215" t="s">
        <v>83</v>
      </c>
      <c r="B26" s="223" t="s">
        <v>56</v>
      </c>
      <c r="C26" s="224"/>
      <c r="D26" s="217"/>
      <c r="E26" s="217"/>
      <c r="F26" s="217"/>
      <c r="G26" s="217"/>
      <c r="H26" s="217"/>
      <c r="I26" s="217"/>
      <c r="J26" s="217"/>
      <c r="K26" s="218"/>
      <c r="L26" s="148"/>
      <c r="M26" s="219" t="s">
        <v>67</v>
      </c>
    </row>
    <row r="27" spans="1:13" ht="20.25" customHeight="1" x14ac:dyDescent="0.25">
      <c r="A27" s="216"/>
      <c r="B27" s="225"/>
      <c r="C27" s="226"/>
      <c r="D27" s="221" t="s">
        <v>63</v>
      </c>
      <c r="E27" s="222"/>
      <c r="F27" s="221" t="s">
        <v>64</v>
      </c>
      <c r="G27" s="222"/>
      <c r="H27" s="221" t="s">
        <v>65</v>
      </c>
      <c r="I27" s="222"/>
      <c r="J27" s="221" t="s">
        <v>66</v>
      </c>
      <c r="K27" s="222"/>
      <c r="L27" s="68"/>
      <c r="M27" s="220"/>
    </row>
    <row r="28" spans="1:13" ht="152.25" customHeight="1" thickBot="1" x14ac:dyDescent="0.3">
      <c r="A28" s="49" t="s">
        <v>82</v>
      </c>
      <c r="B28" s="212" t="s">
        <v>51</v>
      </c>
      <c r="C28" s="213"/>
      <c r="D28" s="50">
        <v>10</v>
      </c>
      <c r="E28" s="50">
        <v>330</v>
      </c>
      <c r="F28" s="50">
        <v>10</v>
      </c>
      <c r="G28" s="50">
        <v>340</v>
      </c>
      <c r="H28" s="50">
        <v>10</v>
      </c>
      <c r="I28" s="50">
        <f>H28*34</f>
        <v>340</v>
      </c>
      <c r="J28" s="50">
        <v>10</v>
      </c>
      <c r="K28" s="50">
        <v>340</v>
      </c>
      <c r="L28" s="76">
        <f>SUM(D28,F28,H28,J28)</f>
        <v>40</v>
      </c>
      <c r="M28" s="155">
        <f>330+340+340+340</f>
        <v>1350</v>
      </c>
    </row>
  </sheetData>
  <mergeCells count="40">
    <mergeCell ref="A1:M1"/>
    <mergeCell ref="A2:M2"/>
    <mergeCell ref="A3:A4"/>
    <mergeCell ref="B3:B4"/>
    <mergeCell ref="D3:K3"/>
    <mergeCell ref="L3:M4"/>
    <mergeCell ref="D4:E4"/>
    <mergeCell ref="F4:G4"/>
    <mergeCell ref="H4:I4"/>
    <mergeCell ref="J4:K4"/>
    <mergeCell ref="A6:A7"/>
    <mergeCell ref="A8:A9"/>
    <mergeCell ref="D8:D9"/>
    <mergeCell ref="E8:E9"/>
    <mergeCell ref="F8:F9"/>
    <mergeCell ref="A22:C22"/>
    <mergeCell ref="H8:H9"/>
    <mergeCell ref="I8:I9"/>
    <mergeCell ref="J8:J9"/>
    <mergeCell ref="K8:K9"/>
    <mergeCell ref="A14:A15"/>
    <mergeCell ref="A18:C18"/>
    <mergeCell ref="A19:M19"/>
    <mergeCell ref="A20:C20"/>
    <mergeCell ref="A21:C21"/>
    <mergeCell ref="L8:L9"/>
    <mergeCell ref="M8:M9"/>
    <mergeCell ref="G8:G9"/>
    <mergeCell ref="J27:K27"/>
    <mergeCell ref="B28:C28"/>
    <mergeCell ref="A23:C23"/>
    <mergeCell ref="A24:C24"/>
    <mergeCell ref="A25:M25"/>
    <mergeCell ref="A26:A27"/>
    <mergeCell ref="B26:C27"/>
    <mergeCell ref="D26:K26"/>
    <mergeCell ref="M26:M27"/>
    <mergeCell ref="D27:E27"/>
    <mergeCell ref="F27:G27"/>
    <mergeCell ref="H27:I27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workbookViewId="0">
      <selection activeCell="D7" sqref="D7"/>
    </sheetView>
  </sheetViews>
  <sheetFormatPr defaultRowHeight="15" x14ac:dyDescent="0.25"/>
  <cols>
    <col min="1" max="1" width="31" customWidth="1"/>
    <col min="2" max="2" width="24.5703125" customWidth="1"/>
    <col min="3" max="3" width="34.85546875" customWidth="1"/>
    <col min="4" max="4" width="6.7109375" customWidth="1"/>
    <col min="6" max="6" width="6.7109375" customWidth="1"/>
    <col min="8" max="8" width="6.7109375" customWidth="1"/>
    <col min="10" max="10" width="6.7109375" customWidth="1"/>
    <col min="13" max="13" width="11" bestFit="1" customWidth="1"/>
  </cols>
  <sheetData>
    <row r="1" spans="1:13" ht="36.75" customHeight="1" thickBot="1" x14ac:dyDescent="0.3">
      <c r="A1" s="263" t="s">
        <v>120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28.5" customHeight="1" x14ac:dyDescent="0.25">
      <c r="A2" s="271" t="s">
        <v>90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3"/>
    </row>
    <row r="3" spans="1:13" ht="31.5" customHeight="1" x14ac:dyDescent="0.25">
      <c r="A3" s="188" t="s">
        <v>0</v>
      </c>
      <c r="B3" s="189" t="s">
        <v>93</v>
      </c>
      <c r="C3" s="158" t="s">
        <v>94</v>
      </c>
      <c r="D3" s="190"/>
      <c r="E3" s="190"/>
      <c r="F3" s="190"/>
      <c r="G3" s="190"/>
      <c r="H3" s="190"/>
      <c r="I3" s="190"/>
      <c r="J3" s="190"/>
      <c r="K3" s="191"/>
      <c r="L3" s="192" t="s">
        <v>67</v>
      </c>
      <c r="M3" s="193"/>
    </row>
    <row r="4" spans="1:13" ht="15.75" x14ac:dyDescent="0.25">
      <c r="A4" s="188"/>
      <c r="B4" s="189"/>
      <c r="C4" s="124" t="s">
        <v>2</v>
      </c>
      <c r="D4" s="181" t="s">
        <v>63</v>
      </c>
      <c r="E4" s="182"/>
      <c r="F4" s="181" t="s">
        <v>64</v>
      </c>
      <c r="G4" s="182"/>
      <c r="H4" s="181" t="s">
        <v>65</v>
      </c>
      <c r="I4" s="182"/>
      <c r="J4" s="181" t="s">
        <v>66</v>
      </c>
      <c r="K4" s="182"/>
      <c r="L4" s="194"/>
      <c r="M4" s="195"/>
    </row>
    <row r="5" spans="1:13" ht="15.75" x14ac:dyDescent="0.25">
      <c r="A5" s="25" t="s">
        <v>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69"/>
      <c r="M5" s="26"/>
    </row>
    <row r="6" spans="1:13" ht="25.5" customHeight="1" x14ac:dyDescent="0.25">
      <c r="A6" s="183" t="s">
        <v>68</v>
      </c>
      <c r="B6" s="154" t="s">
        <v>9</v>
      </c>
      <c r="C6" s="129"/>
      <c r="D6" s="151">
        <v>4</v>
      </c>
      <c r="E6" s="152">
        <f>D6*33</f>
        <v>132</v>
      </c>
      <c r="F6" s="150">
        <v>4</v>
      </c>
      <c r="G6" s="152">
        <f>F6*34</f>
        <v>136</v>
      </c>
      <c r="H6" s="150">
        <v>4</v>
      </c>
      <c r="I6" s="152">
        <f>H6*34</f>
        <v>136</v>
      </c>
      <c r="J6" s="150">
        <v>4</v>
      </c>
      <c r="K6" s="152">
        <f>J6*34</f>
        <v>136</v>
      </c>
      <c r="L6" s="70">
        <f>SUM(D6,F6,H6,J6)</f>
        <v>16</v>
      </c>
      <c r="M6" s="149">
        <f>SUM(K6,I6,G6,E6)</f>
        <v>540</v>
      </c>
    </row>
    <row r="7" spans="1:13" ht="15.75" x14ac:dyDescent="0.25">
      <c r="A7" s="183"/>
      <c r="B7" s="130" t="s">
        <v>69</v>
      </c>
      <c r="C7" s="129"/>
      <c r="D7" s="174">
        <v>3</v>
      </c>
      <c r="E7" s="152">
        <f t="shared" ref="E7:E17" si="0">D7*33</f>
        <v>99</v>
      </c>
      <c r="F7" s="174">
        <v>3</v>
      </c>
      <c r="G7" s="152">
        <f t="shared" ref="G7:G17" si="1">F7*34</f>
        <v>102</v>
      </c>
      <c r="H7" s="174">
        <v>3</v>
      </c>
      <c r="I7" s="152">
        <f t="shared" ref="I7:I17" si="2">H7*34</f>
        <v>102</v>
      </c>
      <c r="J7" s="174">
        <v>3</v>
      </c>
      <c r="K7" s="152">
        <f t="shared" ref="K7:K17" si="3">J7*34</f>
        <v>102</v>
      </c>
      <c r="L7" s="70">
        <f t="shared" ref="L7:L17" si="4">SUM(D7,F7,H7,J7)</f>
        <v>12</v>
      </c>
      <c r="M7" s="149">
        <f>SUM(K7,I7,G7,E7)</f>
        <v>405</v>
      </c>
    </row>
    <row r="8" spans="1:13" ht="63" x14ac:dyDescent="0.25">
      <c r="A8" s="179" t="s">
        <v>79</v>
      </c>
      <c r="B8" s="130" t="s">
        <v>88</v>
      </c>
      <c r="C8" s="129"/>
      <c r="D8" s="245">
        <v>5</v>
      </c>
      <c r="E8" s="247">
        <f t="shared" si="0"/>
        <v>165</v>
      </c>
      <c r="F8" s="245">
        <v>5</v>
      </c>
      <c r="G8" s="247">
        <f t="shared" si="1"/>
        <v>170</v>
      </c>
      <c r="H8" s="245">
        <v>5</v>
      </c>
      <c r="I8" s="247">
        <f t="shared" si="2"/>
        <v>170</v>
      </c>
      <c r="J8" s="245">
        <v>5</v>
      </c>
      <c r="K8" s="247">
        <f t="shared" si="3"/>
        <v>170</v>
      </c>
      <c r="L8" s="247">
        <f t="shared" si="4"/>
        <v>20</v>
      </c>
      <c r="M8" s="249">
        <f t="shared" ref="M8" si="5">SUM(K8,I8,G8,E8)</f>
        <v>675</v>
      </c>
    </row>
    <row r="9" spans="1:13" ht="32.25" customHeight="1" x14ac:dyDescent="0.25">
      <c r="A9" s="180"/>
      <c r="B9" s="130" t="s">
        <v>81</v>
      </c>
      <c r="C9" s="129"/>
      <c r="D9" s="246"/>
      <c r="E9" s="248"/>
      <c r="F9" s="246"/>
      <c r="G9" s="248"/>
      <c r="H9" s="246"/>
      <c r="I9" s="248"/>
      <c r="J9" s="246"/>
      <c r="K9" s="248"/>
      <c r="L9" s="248"/>
      <c r="M9" s="250"/>
    </row>
    <row r="10" spans="1:13" ht="15.75" x14ac:dyDescent="0.25">
      <c r="A10" s="131" t="s">
        <v>11</v>
      </c>
      <c r="B10" s="153" t="s">
        <v>11</v>
      </c>
      <c r="C10" s="132"/>
      <c r="D10" s="43"/>
      <c r="E10" s="43"/>
      <c r="F10" s="151">
        <v>2</v>
      </c>
      <c r="G10" s="152">
        <f t="shared" si="1"/>
        <v>68</v>
      </c>
      <c r="H10" s="151">
        <v>2</v>
      </c>
      <c r="I10" s="152">
        <f t="shared" si="2"/>
        <v>68</v>
      </c>
      <c r="J10" s="151">
        <v>2</v>
      </c>
      <c r="K10" s="152">
        <f t="shared" si="3"/>
        <v>68</v>
      </c>
      <c r="L10" s="70">
        <f t="shared" si="4"/>
        <v>6</v>
      </c>
      <c r="M10" s="149">
        <f>SUM(K10,I10,G10,E10)</f>
        <v>204</v>
      </c>
    </row>
    <row r="11" spans="1:13" ht="15.75" x14ac:dyDescent="0.25">
      <c r="A11" s="147" t="s">
        <v>38</v>
      </c>
      <c r="B11" s="153" t="s">
        <v>12</v>
      </c>
      <c r="C11" s="153"/>
      <c r="D11" s="39">
        <v>4</v>
      </c>
      <c r="E11" s="152">
        <f t="shared" si="0"/>
        <v>132</v>
      </c>
      <c r="F11" s="151">
        <v>4</v>
      </c>
      <c r="G11" s="152">
        <f t="shared" si="1"/>
        <v>136</v>
      </c>
      <c r="H11" s="151">
        <v>4</v>
      </c>
      <c r="I11" s="152">
        <f t="shared" si="2"/>
        <v>136</v>
      </c>
      <c r="J11" s="151">
        <v>4</v>
      </c>
      <c r="K11" s="152">
        <f>J11*34</f>
        <v>136</v>
      </c>
      <c r="L11" s="70">
        <f t="shared" si="4"/>
        <v>16</v>
      </c>
      <c r="M11" s="149">
        <f t="shared" ref="M11:M16" si="6">SUM(K11,I11,G11,E11)</f>
        <v>540</v>
      </c>
    </row>
    <row r="12" spans="1:13" ht="47.25" x14ac:dyDescent="0.25">
      <c r="A12" s="147" t="s">
        <v>72</v>
      </c>
      <c r="B12" s="154" t="s">
        <v>73</v>
      </c>
      <c r="C12" s="129"/>
      <c r="D12" s="40">
        <v>2</v>
      </c>
      <c r="E12" s="152">
        <f t="shared" si="0"/>
        <v>66</v>
      </c>
      <c r="F12" s="40">
        <v>2</v>
      </c>
      <c r="G12" s="152">
        <f>F12*34</f>
        <v>68</v>
      </c>
      <c r="H12" s="40">
        <v>2</v>
      </c>
      <c r="I12" s="152">
        <f>H12*34</f>
        <v>68</v>
      </c>
      <c r="J12" s="40">
        <v>2</v>
      </c>
      <c r="K12" s="152">
        <f>J12*34</f>
        <v>68</v>
      </c>
      <c r="L12" s="70">
        <f t="shared" si="4"/>
        <v>8</v>
      </c>
      <c r="M12" s="149">
        <f>SUM(K12,I12,G12,E12)</f>
        <v>270</v>
      </c>
    </row>
    <row r="13" spans="1:13" ht="111" customHeight="1" x14ac:dyDescent="0.25">
      <c r="A13" s="146" t="s">
        <v>74</v>
      </c>
      <c r="B13" s="134" t="s">
        <v>74</v>
      </c>
      <c r="C13" s="134" t="s">
        <v>75</v>
      </c>
      <c r="D13" s="43"/>
      <c r="E13" s="43"/>
      <c r="F13" s="43"/>
      <c r="G13" s="43"/>
      <c r="H13" s="43"/>
      <c r="I13" s="44"/>
      <c r="J13" s="150">
        <v>1</v>
      </c>
      <c r="K13" s="152">
        <f t="shared" si="3"/>
        <v>34</v>
      </c>
      <c r="L13" s="70">
        <f t="shared" si="4"/>
        <v>1</v>
      </c>
      <c r="M13" s="149">
        <f>SUM(K13,I13,G13,E13)</f>
        <v>34</v>
      </c>
    </row>
    <row r="14" spans="1:13" ht="31.5" x14ac:dyDescent="0.25">
      <c r="A14" s="183" t="s">
        <v>25</v>
      </c>
      <c r="B14" s="135" t="s">
        <v>26</v>
      </c>
      <c r="C14" s="135"/>
      <c r="D14" s="174">
        <v>0.5</v>
      </c>
      <c r="E14" s="152">
        <f t="shared" si="0"/>
        <v>16.5</v>
      </c>
      <c r="F14" s="150">
        <v>1</v>
      </c>
      <c r="G14" s="152">
        <f t="shared" si="1"/>
        <v>34</v>
      </c>
      <c r="H14" s="40">
        <v>1</v>
      </c>
      <c r="I14" s="152">
        <f>H14*34</f>
        <v>34</v>
      </c>
      <c r="J14" s="40">
        <v>1</v>
      </c>
      <c r="K14" s="152">
        <f t="shared" si="3"/>
        <v>34</v>
      </c>
      <c r="L14" s="70">
        <f t="shared" si="4"/>
        <v>3.5</v>
      </c>
      <c r="M14" s="149">
        <f t="shared" si="6"/>
        <v>118.5</v>
      </c>
    </row>
    <row r="15" spans="1:13" ht="15.75" x14ac:dyDescent="0.25">
      <c r="A15" s="183"/>
      <c r="B15" s="129" t="s">
        <v>27</v>
      </c>
      <c r="C15" s="129"/>
      <c r="D15" s="174">
        <v>0.5</v>
      </c>
      <c r="E15" s="152">
        <f t="shared" si="0"/>
        <v>16.5</v>
      </c>
      <c r="F15" s="150">
        <v>1</v>
      </c>
      <c r="G15" s="152">
        <f t="shared" si="1"/>
        <v>34</v>
      </c>
      <c r="H15" s="150">
        <v>1</v>
      </c>
      <c r="I15" s="152">
        <f t="shared" si="2"/>
        <v>34</v>
      </c>
      <c r="J15" s="40">
        <v>1</v>
      </c>
      <c r="K15" s="152">
        <f t="shared" si="3"/>
        <v>34</v>
      </c>
      <c r="L15" s="70">
        <f t="shared" si="4"/>
        <v>3.5</v>
      </c>
      <c r="M15" s="149">
        <f t="shared" si="6"/>
        <v>118.5</v>
      </c>
    </row>
    <row r="16" spans="1:13" ht="15.75" x14ac:dyDescent="0.25">
      <c r="A16" s="147" t="s">
        <v>28</v>
      </c>
      <c r="B16" s="129" t="s">
        <v>28</v>
      </c>
      <c r="C16" s="129"/>
      <c r="D16" s="174">
        <v>0.5</v>
      </c>
      <c r="E16" s="152">
        <f t="shared" si="0"/>
        <v>16.5</v>
      </c>
      <c r="F16" s="150">
        <v>1</v>
      </c>
      <c r="G16" s="152">
        <f t="shared" si="1"/>
        <v>34</v>
      </c>
      <c r="H16" s="150">
        <v>1</v>
      </c>
      <c r="I16" s="152">
        <f t="shared" si="2"/>
        <v>34</v>
      </c>
      <c r="J16" s="151">
        <v>1</v>
      </c>
      <c r="K16" s="152">
        <f t="shared" si="3"/>
        <v>34</v>
      </c>
      <c r="L16" s="70">
        <f t="shared" si="4"/>
        <v>3.5</v>
      </c>
      <c r="M16" s="149">
        <f t="shared" si="6"/>
        <v>118.5</v>
      </c>
    </row>
    <row r="17" spans="1:13" ht="15.75" customHeight="1" x14ac:dyDescent="0.25">
      <c r="A17" s="147" t="s">
        <v>29</v>
      </c>
      <c r="B17" s="132" t="s">
        <v>29</v>
      </c>
      <c r="C17" s="132"/>
      <c r="D17" s="157">
        <v>1.5</v>
      </c>
      <c r="E17" s="152">
        <f t="shared" si="0"/>
        <v>49.5</v>
      </c>
      <c r="F17" s="157">
        <v>2</v>
      </c>
      <c r="G17" s="152">
        <f t="shared" si="1"/>
        <v>68</v>
      </c>
      <c r="H17" s="157">
        <v>2</v>
      </c>
      <c r="I17" s="152">
        <f t="shared" si="2"/>
        <v>68</v>
      </c>
      <c r="J17" s="157">
        <v>2</v>
      </c>
      <c r="K17" s="152">
        <f t="shared" si="3"/>
        <v>68</v>
      </c>
      <c r="L17" s="70">
        <f t="shared" si="4"/>
        <v>7.5</v>
      </c>
      <c r="M17" s="149">
        <f>SUM(K17,I17,G17,E17)</f>
        <v>253.5</v>
      </c>
    </row>
    <row r="18" spans="1:13" ht="32.25" customHeight="1" thickBot="1" x14ac:dyDescent="0.3">
      <c r="A18" s="198" t="s">
        <v>39</v>
      </c>
      <c r="B18" s="199"/>
      <c r="C18" s="199"/>
      <c r="D18" s="29">
        <f t="shared" ref="D18:J18" si="7">SUM(D6:D17)</f>
        <v>21</v>
      </c>
      <c r="E18" s="29">
        <f t="shared" si="7"/>
        <v>693</v>
      </c>
      <c r="F18" s="29">
        <f t="shared" si="7"/>
        <v>25</v>
      </c>
      <c r="G18" s="29">
        <f>SUM(G6:G17)</f>
        <v>850</v>
      </c>
      <c r="H18" s="29">
        <f t="shared" si="7"/>
        <v>25</v>
      </c>
      <c r="I18" s="29">
        <f>SUM(I6:I17)</f>
        <v>850</v>
      </c>
      <c r="J18" s="29">
        <f t="shared" si="7"/>
        <v>26</v>
      </c>
      <c r="K18" s="29">
        <f>SUM(K6:K17)</f>
        <v>884</v>
      </c>
      <c r="L18" s="29">
        <f>SUM(D18,F18,H18,J18)</f>
        <v>97</v>
      </c>
      <c r="M18" s="30">
        <f>SUM(M6:M17)</f>
        <v>3277</v>
      </c>
    </row>
    <row r="19" spans="1:13" ht="16.5" thickBot="1" x14ac:dyDescent="0.3">
      <c r="A19" s="200" t="s">
        <v>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</row>
    <row r="20" spans="1:13" ht="124.5" customHeight="1" x14ac:dyDescent="0.25">
      <c r="A20" s="209" t="s">
        <v>78</v>
      </c>
      <c r="B20" s="210"/>
      <c r="C20" s="211"/>
      <c r="D20" s="22">
        <f>D23-D18</f>
        <v>0</v>
      </c>
      <c r="E20" s="22">
        <f t="shared" ref="E20:M20" si="8">E23-E18</f>
        <v>0</v>
      </c>
      <c r="F20" s="22">
        <f t="shared" si="8"/>
        <v>1</v>
      </c>
      <c r="G20" s="22">
        <f t="shared" si="8"/>
        <v>34</v>
      </c>
      <c r="H20" s="22">
        <f t="shared" si="8"/>
        <v>1</v>
      </c>
      <c r="I20" s="22">
        <f t="shared" si="8"/>
        <v>34</v>
      </c>
      <c r="J20" s="156">
        <f t="shared" si="8"/>
        <v>0</v>
      </c>
      <c r="K20" s="22">
        <f t="shared" si="8"/>
        <v>0</v>
      </c>
      <c r="L20" s="22">
        <f t="shared" si="8"/>
        <v>2</v>
      </c>
      <c r="M20" s="139">
        <f t="shared" si="8"/>
        <v>68</v>
      </c>
    </row>
    <row r="21" spans="1:13" ht="37.5" customHeight="1" x14ac:dyDescent="0.25">
      <c r="A21" s="204" t="s">
        <v>40</v>
      </c>
      <c r="B21" s="205"/>
      <c r="C21" s="205"/>
      <c r="D21" s="56">
        <f>D20</f>
        <v>0</v>
      </c>
      <c r="E21" s="56">
        <f t="shared" ref="E21:M21" si="9">E20</f>
        <v>0</v>
      </c>
      <c r="F21" s="56">
        <f t="shared" si="9"/>
        <v>1</v>
      </c>
      <c r="G21" s="56">
        <f t="shared" si="9"/>
        <v>34</v>
      </c>
      <c r="H21" s="56">
        <f t="shared" si="9"/>
        <v>1</v>
      </c>
      <c r="I21" s="56">
        <f t="shared" si="9"/>
        <v>34</v>
      </c>
      <c r="J21" s="56">
        <f t="shared" si="9"/>
        <v>0</v>
      </c>
      <c r="K21" s="56">
        <f t="shared" si="9"/>
        <v>0</v>
      </c>
      <c r="L21" s="74">
        <f t="shared" ref="L21:M24" si="10">SUM(D21,F21,H21,J21)</f>
        <v>2</v>
      </c>
      <c r="M21" s="24">
        <f t="shared" si="9"/>
        <v>68</v>
      </c>
    </row>
    <row r="22" spans="1:13" ht="52.5" customHeight="1" x14ac:dyDescent="0.25">
      <c r="A22" s="196" t="s">
        <v>77</v>
      </c>
      <c r="B22" s="197"/>
      <c r="C22" s="197"/>
      <c r="D22" s="23">
        <f>D18+D21</f>
        <v>21</v>
      </c>
      <c r="E22" s="23">
        <f>D22*33</f>
        <v>693</v>
      </c>
      <c r="F22" s="23">
        <f>F18+F21</f>
        <v>26</v>
      </c>
      <c r="G22" s="23">
        <f t="shared" ref="G22" si="11">F22*34</f>
        <v>884</v>
      </c>
      <c r="H22" s="23">
        <f>H18+H21</f>
        <v>26</v>
      </c>
      <c r="I22" s="23">
        <f t="shared" ref="I22:I24" si="12">H22*34</f>
        <v>884</v>
      </c>
      <c r="J22" s="23">
        <f>J18+J21</f>
        <v>26</v>
      </c>
      <c r="K22" s="23">
        <f t="shared" ref="K22:K24" si="13">J22*34</f>
        <v>884</v>
      </c>
      <c r="L22" s="75">
        <f t="shared" si="10"/>
        <v>99</v>
      </c>
      <c r="M22" s="24">
        <f>SUM(E22,G22,I22,K22)</f>
        <v>3345</v>
      </c>
    </row>
    <row r="23" spans="1:13" ht="52.5" hidden="1" customHeight="1" thickBot="1" x14ac:dyDescent="0.3">
      <c r="A23" s="206" t="s">
        <v>60</v>
      </c>
      <c r="B23" s="207"/>
      <c r="C23" s="208"/>
      <c r="D23" s="54">
        <v>21</v>
      </c>
      <c r="E23" s="52">
        <f>D23*33</f>
        <v>693</v>
      </c>
      <c r="F23" s="54">
        <v>26</v>
      </c>
      <c r="G23" s="52">
        <f>F23*34</f>
        <v>884</v>
      </c>
      <c r="H23" s="52">
        <v>26</v>
      </c>
      <c r="I23" s="52">
        <f t="shared" si="12"/>
        <v>884</v>
      </c>
      <c r="J23" s="52">
        <v>26</v>
      </c>
      <c r="K23" s="52">
        <f t="shared" si="13"/>
        <v>884</v>
      </c>
      <c r="L23" s="117">
        <f t="shared" si="10"/>
        <v>99</v>
      </c>
      <c r="M23" s="55">
        <f t="shared" si="10"/>
        <v>3345</v>
      </c>
    </row>
    <row r="24" spans="1:13" ht="44.25" customHeight="1" thickBot="1" x14ac:dyDescent="0.3">
      <c r="A24" s="206" t="s">
        <v>60</v>
      </c>
      <c r="B24" s="207"/>
      <c r="C24" s="208"/>
      <c r="D24" s="54">
        <v>21</v>
      </c>
      <c r="E24" s="52">
        <f>D24*33</f>
        <v>693</v>
      </c>
      <c r="F24" s="54">
        <v>26</v>
      </c>
      <c r="G24" s="52">
        <f>F24*34</f>
        <v>884</v>
      </c>
      <c r="H24" s="52">
        <v>26</v>
      </c>
      <c r="I24" s="52">
        <f t="shared" si="12"/>
        <v>884</v>
      </c>
      <c r="J24" s="52">
        <v>26</v>
      </c>
      <c r="K24" s="52">
        <f t="shared" si="13"/>
        <v>884</v>
      </c>
      <c r="L24" s="117">
        <f t="shared" si="10"/>
        <v>99</v>
      </c>
      <c r="M24" s="55">
        <f t="shared" si="10"/>
        <v>3345</v>
      </c>
    </row>
    <row r="25" spans="1:13" ht="16.5" thickBot="1" x14ac:dyDescent="0.3">
      <c r="A25" s="214" t="s">
        <v>37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</row>
    <row r="26" spans="1:13" ht="54" customHeight="1" x14ac:dyDescent="0.25">
      <c r="A26" s="215" t="s">
        <v>83</v>
      </c>
      <c r="B26" s="223" t="s">
        <v>56</v>
      </c>
      <c r="C26" s="224"/>
      <c r="D26" s="217"/>
      <c r="E26" s="217"/>
      <c r="F26" s="217"/>
      <c r="G26" s="217"/>
      <c r="H26" s="217"/>
      <c r="I26" s="217"/>
      <c r="J26" s="217"/>
      <c r="K26" s="218"/>
      <c r="L26" s="148"/>
      <c r="M26" s="219" t="s">
        <v>67</v>
      </c>
    </row>
    <row r="27" spans="1:13" ht="20.25" customHeight="1" x14ac:dyDescent="0.25">
      <c r="A27" s="216"/>
      <c r="B27" s="225"/>
      <c r="C27" s="226"/>
      <c r="D27" s="221" t="s">
        <v>63</v>
      </c>
      <c r="E27" s="222"/>
      <c r="F27" s="221" t="s">
        <v>64</v>
      </c>
      <c r="G27" s="222"/>
      <c r="H27" s="221" t="s">
        <v>65</v>
      </c>
      <c r="I27" s="222"/>
      <c r="J27" s="221" t="s">
        <v>66</v>
      </c>
      <c r="K27" s="222"/>
      <c r="L27" s="68"/>
      <c r="M27" s="220"/>
    </row>
    <row r="28" spans="1:13" ht="152.25" customHeight="1" thickBot="1" x14ac:dyDescent="0.3">
      <c r="A28" s="49" t="s">
        <v>82</v>
      </c>
      <c r="B28" s="212" t="s">
        <v>51</v>
      </c>
      <c r="C28" s="213"/>
      <c r="D28" s="50">
        <v>10</v>
      </c>
      <c r="E28" s="50">
        <v>330</v>
      </c>
      <c r="F28" s="50">
        <v>10</v>
      </c>
      <c r="G28" s="50">
        <v>340</v>
      </c>
      <c r="H28" s="50">
        <v>10</v>
      </c>
      <c r="I28" s="50">
        <f>H28*34</f>
        <v>340</v>
      </c>
      <c r="J28" s="50">
        <v>10</v>
      </c>
      <c r="K28" s="50">
        <v>340</v>
      </c>
      <c r="L28" s="76">
        <f>SUM(D28,F28,H28,J28)</f>
        <v>40</v>
      </c>
      <c r="M28" s="155">
        <f>330+340+340+340</f>
        <v>1350</v>
      </c>
    </row>
  </sheetData>
  <mergeCells count="40">
    <mergeCell ref="A1:M1"/>
    <mergeCell ref="A2:M2"/>
    <mergeCell ref="A3:A4"/>
    <mergeCell ref="B3:B4"/>
    <mergeCell ref="D3:K3"/>
    <mergeCell ref="L3:M4"/>
    <mergeCell ref="D4:E4"/>
    <mergeCell ref="F4:G4"/>
    <mergeCell ref="H4:I4"/>
    <mergeCell ref="J4:K4"/>
    <mergeCell ref="A6:A7"/>
    <mergeCell ref="A8:A9"/>
    <mergeCell ref="D8:D9"/>
    <mergeCell ref="E8:E9"/>
    <mergeCell ref="F8:F9"/>
    <mergeCell ref="A22:C22"/>
    <mergeCell ref="H8:H9"/>
    <mergeCell ref="I8:I9"/>
    <mergeCell ref="J8:J9"/>
    <mergeCell ref="K8:K9"/>
    <mergeCell ref="A14:A15"/>
    <mergeCell ref="A18:C18"/>
    <mergeCell ref="A19:M19"/>
    <mergeCell ref="A20:C20"/>
    <mergeCell ref="A21:C21"/>
    <mergeCell ref="L8:L9"/>
    <mergeCell ref="M8:M9"/>
    <mergeCell ref="G8:G9"/>
    <mergeCell ref="J27:K27"/>
    <mergeCell ref="B28:C28"/>
    <mergeCell ref="A23:C23"/>
    <mergeCell ref="A24:C24"/>
    <mergeCell ref="A25:M25"/>
    <mergeCell ref="A26:A27"/>
    <mergeCell ref="B26:C27"/>
    <mergeCell ref="D26:K26"/>
    <mergeCell ref="M26:M27"/>
    <mergeCell ref="D27:E27"/>
    <mergeCell ref="F27:G27"/>
    <mergeCell ref="H27:I27"/>
  </mergeCells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2</vt:i4>
      </vt:variant>
    </vt:vector>
  </HeadingPairs>
  <TitlesOfParts>
    <vt:vector size="21" baseType="lpstr">
      <vt:lpstr>1-4</vt:lpstr>
      <vt:lpstr>1-4 v.1</vt:lpstr>
      <vt:lpstr>1-4 v.2</vt:lpstr>
      <vt:lpstr>1-4 v.3</vt:lpstr>
      <vt:lpstr>1-4 v.4</vt:lpstr>
      <vt:lpstr>1-4 v.4.2</vt:lpstr>
      <vt:lpstr>1-4 v.5</vt:lpstr>
      <vt:lpstr>1-4 v.4 new</vt:lpstr>
      <vt:lpstr>1-4 v.5 new</vt:lpstr>
      <vt:lpstr>5-9</vt:lpstr>
      <vt:lpstr>5-9 v.1</vt:lpstr>
      <vt:lpstr>5-9 v.2</vt:lpstr>
      <vt:lpstr>5-9 v.3</vt:lpstr>
      <vt:lpstr>5-9 v.4</vt:lpstr>
      <vt:lpstr>5-9 v.5</vt:lpstr>
      <vt:lpstr>5-9 v.6</vt:lpstr>
      <vt:lpstr>5-9 v.5 new 1</vt:lpstr>
      <vt:lpstr>5-9 v.6 new</vt:lpstr>
      <vt:lpstr>Лист1</vt:lpstr>
      <vt:lpstr>'1-4'!Область_печати</vt:lpstr>
      <vt:lpstr>'5-9 v.5 new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2022-04-14T08:35:40Z</dcterms:modified>
</cp:coreProperties>
</file>